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27 заседание думы от 22.12.2021\в газету\"/>
    </mc:Choice>
  </mc:AlternateContent>
  <xr:revisionPtr revIDLastSave="0" documentId="13_ncr:1_{C6BCBF5C-E764-4686-84EA-BE75E047EAFC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прил1" sheetId="9" r:id="rId1"/>
    <sheet name="прил2" sheetId="28" r:id="rId2"/>
    <sheet name="прил3" sheetId="14" r:id="rId3"/>
    <sheet name="прил4" sheetId="29" r:id="rId4"/>
    <sheet name="прил5" sheetId="18" r:id="rId5"/>
    <sheet name="прил13" sheetId="20" r:id="rId6"/>
  </sheets>
  <definedNames>
    <definedName name="_xlnm._FilterDatabase" localSheetId="1" hidden="1">прил2!$A$18:$E$708</definedName>
    <definedName name="_xlnm._FilterDatabase" localSheetId="2" hidden="1">прил3!$A$20:$AB$65</definedName>
    <definedName name="_xlnm._FilterDatabase" localSheetId="3" hidden="1">прил4!$A$18:$AB$678</definedName>
    <definedName name="_xlnm.Print_Titles" localSheetId="0">прил1!$20:$20</definedName>
    <definedName name="_xlnm.Print_Titles" localSheetId="5">прил13!$18:$18</definedName>
    <definedName name="_xlnm.Print_Titles" localSheetId="1">прил2!$16:$18</definedName>
    <definedName name="_xlnm.Print_Titles" localSheetId="2">прил3!$18:$20</definedName>
    <definedName name="_xlnm.Print_Titles" localSheetId="3">прил4!$16:$18</definedName>
    <definedName name="к_Решению_Думы__О_бюджете_Черемховского" localSheetId="2">#REF!</definedName>
    <definedName name="к_Решению_Думы__О_бюджете_Черемховского" localSheetId="4">#REF!</definedName>
    <definedName name="к_Решению_Думы__О_бюджете_Черемховского">#REF!</definedName>
    <definedName name="_xlnm.Print_Area" localSheetId="0">прил1!$A$1:$C$86</definedName>
    <definedName name="_xlnm.Print_Area" localSheetId="1">прил2!$A$1:$E$712</definedName>
    <definedName name="_xlnm.Print_Area" localSheetId="2">прил3!$A$1:$D$71</definedName>
    <definedName name="_xlnm.Print_Area" localSheetId="3">прил4!$A$1:$G$682</definedName>
    <definedName name="_xlnm.Print_Area" localSheetId="4">прил5!$A$1:$E$41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9" l="1"/>
  <c r="C38" i="20"/>
  <c r="C34" i="20"/>
  <c r="G678" i="29"/>
  <c r="G158" i="29"/>
  <c r="G157" i="29"/>
  <c r="G136" i="29"/>
  <c r="G135" i="29"/>
  <c r="G134" i="29"/>
  <c r="G133" i="29"/>
  <c r="G106" i="29"/>
  <c r="G105" i="29"/>
  <c r="D43" i="14"/>
  <c r="D41" i="14" s="1"/>
  <c r="D65" i="14"/>
  <c r="E708" i="28"/>
  <c r="E89" i="28"/>
  <c r="E88" i="28"/>
  <c r="E87" i="28"/>
  <c r="E52" i="28"/>
  <c r="E20" i="28"/>
  <c r="E19" i="28"/>
  <c r="D62" i="14"/>
  <c r="C70" i="9"/>
  <c r="C44" i="9"/>
  <c r="C67" i="9"/>
  <c r="D53" i="14" l="1"/>
  <c r="D58" i="14"/>
  <c r="D60" i="14"/>
  <c r="D51" i="14"/>
  <c r="D48" i="14"/>
  <c r="D38" i="14"/>
  <c r="D34" i="14"/>
  <c r="D32" i="14"/>
  <c r="D21" i="14"/>
  <c r="E37" i="18"/>
  <c r="D37" i="18"/>
  <c r="C37" i="18"/>
  <c r="C73" i="9" l="1"/>
  <c r="C69" i="9"/>
  <c r="C49" i="9"/>
  <c r="C48" i="9"/>
  <c r="C36" i="9"/>
  <c r="C37" i="20" l="1"/>
  <c r="C36" i="20" s="1"/>
  <c r="C35" i="20" s="1"/>
  <c r="C33" i="20"/>
  <c r="C32" i="20" s="1"/>
  <c r="C31" i="20" s="1"/>
  <c r="C45" i="20"/>
  <c r="C44" i="20" s="1"/>
  <c r="C40" i="20" s="1"/>
  <c r="C28" i="20"/>
  <c r="C25" i="20" s="1"/>
  <c r="C26" i="20"/>
  <c r="C21" i="20"/>
  <c r="C20" i="20" s="1"/>
  <c r="C30" i="20" l="1"/>
  <c r="C19" i="20" s="1"/>
  <c r="C75" i="9" l="1"/>
  <c r="C74" i="9" s="1"/>
  <c r="C81" i="9"/>
  <c r="C79" i="9"/>
  <c r="C68" i="9"/>
  <c r="C58" i="9"/>
  <c r="C55" i="9"/>
  <c r="C50" i="9"/>
  <c r="C46" i="9"/>
  <c r="C43" i="9"/>
  <c r="C40" i="9"/>
  <c r="C38" i="9"/>
  <c r="C35" i="9"/>
  <c r="C33" i="9"/>
  <c r="C31" i="9"/>
  <c r="C26" i="9"/>
  <c r="C24" i="9"/>
  <c r="C22" i="9"/>
  <c r="C54" i="9" l="1"/>
  <c r="C53" i="9" s="1"/>
  <c r="C21" i="9"/>
  <c r="C84" i="9" l="1"/>
</calcChain>
</file>

<file path=xl/sharedStrings.xml><?xml version="1.0" encoding="utf-8"?>
<sst xmlns="http://schemas.openxmlformats.org/spreadsheetml/2006/main" count="4344" uniqueCount="770">
  <si>
    <t>(тыс. рублей)</t>
  </si>
  <si>
    <t xml:space="preserve">Прогнозируемые доходы бюджета Черемховского районного муниципального образования на 2021 год </t>
  </si>
  <si>
    <t>Наименование</t>
  </si>
  <si>
    <t>Код бюджетной классификации Российской Федерации</t>
  </si>
  <si>
    <t xml:space="preserve">Прогноз на 2021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</si>
  <si>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</si>
  <si>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</si>
  <si>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</si>
  <si>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</si>
  <si>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</si>
  <si>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</si>
  <si>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</si>
  <si>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</si>
  <si>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</si>
  <si>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</si>
  <si>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</si>
  <si>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</si>
  <si>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</si>
  <si>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</si>
  <si>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</si>
  <si>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</si>
  <si>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</si>
  <si>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</si>
  <si>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</si>
  <si>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</si>
  <si>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</si>
  <si>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</si>
  <si>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</si>
  <si>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</si>
  <si>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</si>
  <si>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</si>
  <si>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</si>
  <si>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</si>
  <si>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</si>
  <si>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</si>
  <si>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</si>
  <si>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</si>
  <si>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</si>
  <si>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</si>
  <si>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</si>
  <si>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</si>
  <si>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</si>
  <si>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</si>
  <si>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</si>
  <si>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</si>
  <si>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</si>
  <si>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</si>
  <si>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</si>
  <si>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</si>
  <si>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</si>
  <si>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</si>
  <si>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</si>
  <si>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</si>
  <si>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</si>
  <si>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</si>
  <si>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</si>
  <si>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</si>
  <si>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</si>
  <si>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</si>
  <si>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</si>
  <si>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</si>
  <si>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</si>
  <si>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</si>
  <si>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</si>
  <si>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</si>
  <si>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</si>
  <si>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</si>
  <si>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</si>
  <si>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</si>
  <si>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</si>
  <si>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</si>
  <si>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</si>
  <si>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</si>
  <si>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</si>
  <si>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</si>
  <si>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</si>
  <si>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</si>
  <si>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</si>
  <si>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</si>
  <si>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</si>
  <si>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</si>
  <si>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</si>
  <si>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</si>
  <si>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</si>
  <si>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</si>
  <si>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</si>
  <si>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</si>
  <si>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000 202 25255 00 0000 150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</si>
  <si>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</si>
  <si>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</si>
  <si>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</si>
  <si>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</si>
  <si>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</si>
  <si>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</si>
  <si>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</si>
  <si>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</si>
  <si>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</si>
  <si>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</si>
  <si>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</si>
  <si>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</si>
  <si>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</si>
  <si>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</si>
  <si>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</si>
  <si>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</si>
  <si>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</si>
  <si>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</si>
  <si>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</si>
  <si>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</si>
  <si>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</si>
  <si>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</si>
  <si>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</si>
  <si>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</si>
  <si>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</si>
  <si>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</si>
  <si>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</si>
  <si>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</si>
  <si>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</si>
  <si>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</si>
  <si>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</si>
  <si>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</si>
  <si>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</si>
  <si>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</si>
  <si>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</si>
  <si>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</si>
  <si>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</si>
  <si>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</si>
  <si>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</si>
  <si>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</si>
  <si>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</si>
  <si>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</si>
  <si>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</si>
  <si>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</si>
  <si>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</si>
  <si>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</si>
  <si>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</si>
  <si>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</si>
  <si>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</si>
  <si>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</si>
  <si>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</si>
  <si>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</si>
  <si>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</si>
  <si>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</si>
  <si>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</si>
  <si>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</si>
  <si>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</si>
  <si>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</si>
  <si>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</si>
  <si>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</si>
  <si>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</si>
  <si>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</si>
  <si>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</si>
  <si>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</si>
  <si>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</si>
  <si>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</si>
  <si>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</si>
  <si>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</si>
  <si>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</si>
  <si>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</si>
  <si>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</si>
  <si>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</si>
  <si>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</si>
  <si>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</si>
  <si>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</si>
  <si>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</si>
  <si>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</si>
  <si>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</si>
  <si>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</si>
  <si>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</si>
  <si>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</si>
  <si>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</si>
  <si>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</si>
  <si>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</si>
  <si>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</si>
  <si>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</si>
  <si>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</si>
  <si>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</si>
  <si>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</si>
  <si>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</si>
  <si>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</si>
  <si>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</si>
  <si>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</si>
  <si>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</si>
  <si>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</si>
  <si>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</si>
  <si>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</si>
  <si>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</si>
  <si>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</si>
  <si>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</si>
  <si>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</si>
  <si>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</si>
  <si>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</si>
  <si>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</si>
  <si>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</si>
  <si>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</si>
  <si>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</si>
  <si>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</si>
  <si>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</si>
  <si>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</si>
  <si>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</si>
  <si>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</si>
  <si>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</si>
  <si>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</si>
  <si>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</si>
  <si>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</si>
  <si>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</si>
  <si>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</si>
  <si>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</si>
  <si>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</si>
  <si>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</si>
  <si>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</si>
  <si>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</si>
  <si>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</si>
  <si>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</si>
  <si>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</si>
  <si>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</si>
  <si>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</si>
  <si>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</si>
  <si>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</si>
  <si>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</si>
  <si>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</si>
  <si>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</si>
  <si>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</si>
  <si>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</si>
  <si>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</si>
  <si>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</si>
  <si>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</si>
  <si>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</si>
  <si>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</si>
  <si>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</si>
  <si>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</si>
  <si>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</si>
  <si>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</si>
  <si>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</si>
  <si>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</si>
  <si>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</si>
  <si>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</si>
  <si>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</si>
  <si>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</si>
  <si>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</si>
  <si>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</si>
  <si>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</si>
  <si>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</si>
  <si>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</si>
  <si>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</si>
  <si>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</si>
  <si>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</si>
  <si>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</si>
  <si>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</si>
  <si>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</si>
  <si>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</si>
  <si>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</si>
  <si>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</si>
  <si>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</si>
  <si>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</si>
  <si>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</si>
  <si>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</si>
  <si>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</si>
  <si>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</si>
  <si>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</si>
  <si>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</si>
  <si>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</si>
  <si>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</si>
  <si>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</si>
  <si>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</si>
  <si>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</si>
  <si>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</si>
  <si>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</si>
  <si>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</si>
  <si>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</si>
  <si>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</si>
  <si>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</si>
  <si>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</si>
  <si>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</si>
  <si>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</si>
  <si>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</si>
  <si>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</si>
  <si>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</si>
  <si>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</si>
  <si>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</si>
  <si>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</si>
  <si>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</si>
  <si>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6210472972</t>
  </si>
  <si>
    <t>62104S2370</t>
  </si>
  <si>
    <t>Региональный проект "Творческие люди (Иркутская область)"</t>
  </si>
  <si>
    <t>621A200000</t>
  </si>
  <si>
    <t>Государственная поддержка лучших сельских учреждений культуры</t>
  </si>
  <si>
    <t>621A255195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</si>
  <si>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</si>
  <si>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</si>
  <si>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</si>
  <si>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</si>
  <si>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</si>
  <si>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</si>
  <si>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</si>
  <si>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</si>
  <si>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</si>
  <si>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</si>
  <si>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</si>
  <si>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</si>
  <si>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</si>
  <si>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</si>
  <si>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</si>
  <si>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</si>
  <si>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</si>
  <si>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</si>
  <si>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</si>
  <si>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</si>
  <si>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</si>
  <si>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</si>
  <si>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</si>
  <si>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</si>
  <si>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</si>
  <si>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</si>
  <si>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</si>
  <si>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</si>
  <si>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</si>
  <si>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</si>
  <si>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</si>
  <si>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</si>
  <si>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</si>
  <si>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</si>
  <si>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</si>
  <si>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</si>
  <si>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</si>
  <si>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</si>
  <si>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</si>
  <si>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</si>
  <si>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</si>
  <si>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</si>
  <si>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</si>
  <si>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</si>
  <si>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</si>
  <si>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</si>
  <si>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</si>
  <si>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</si>
  <si>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</si>
  <si>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</si>
  <si>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</si>
  <si>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</si>
  <si>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</si>
  <si>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</si>
  <si>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</si>
  <si>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</si>
  <si>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</si>
  <si>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</si>
  <si>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</si>
  <si>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</si>
  <si>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</si>
  <si>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</si>
  <si>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</si>
  <si>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</si>
  <si>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</si>
  <si>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</si>
  <si>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</si>
  <si>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</si>
  <si>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</si>
  <si>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</si>
  <si>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</si>
  <si>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</si>
  <si>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</si>
  <si>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</si>
  <si>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</si>
  <si>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</si>
  <si>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</si>
  <si>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</si>
  <si>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</si>
  <si>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</si>
  <si>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</si>
  <si>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</si>
  <si>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</si>
  <si>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</si>
  <si>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</si>
  <si>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</si>
  <si>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</si>
  <si>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</si>
  <si>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</si>
  <si>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</si>
  <si>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</si>
  <si>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</si>
  <si>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</si>
  <si>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</si>
  <si>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</si>
  <si>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</si>
  <si>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</si>
  <si>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</si>
  <si>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</si>
  <si>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</si>
  <si>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</si>
  <si>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</si>
  <si>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</si>
  <si>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</si>
  <si>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</si>
  <si>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</si>
  <si>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</si>
  <si>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</si>
  <si>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</si>
  <si>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</si>
  <si>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</si>
  <si>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</si>
  <si>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</si>
  <si>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</si>
  <si>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</si>
  <si>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</si>
  <si>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</si>
  <si>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</si>
  <si>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</si>
  <si>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</si>
  <si>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</si>
  <si>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</si>
  <si>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</si>
  <si>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</si>
  <si>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</si>
  <si>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</si>
  <si>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</si>
  <si>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</si>
  <si>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</si>
  <si>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</si>
  <si>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</si>
  <si>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</si>
  <si>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</si>
  <si>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</si>
  <si>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</si>
  <si>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</si>
  <si>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</si>
  <si>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</si>
  <si>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</si>
  <si>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</si>
  <si>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</si>
  <si>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</si>
  <si>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</si>
  <si>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</si>
  <si>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</si>
  <si>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</si>
  <si>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</si>
  <si>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</si>
  <si>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</si>
  <si>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</si>
  <si>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</si>
  <si>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</si>
  <si>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</si>
  <si>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</si>
  <si>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</si>
  <si>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</si>
  <si>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</si>
  <si>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</si>
  <si>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</si>
  <si>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</si>
  <si>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</si>
  <si>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</si>
  <si>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</si>
  <si>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</si>
  <si>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</si>
  <si>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</si>
  <si>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</si>
  <si>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</si>
  <si>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</si>
  <si>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</si>
  <si>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</si>
  <si>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</si>
  <si>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</si>
  <si>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</si>
  <si>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</si>
  <si>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</si>
  <si>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</si>
  <si>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</si>
  <si>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</si>
  <si>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</si>
  <si>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</si>
  <si>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</si>
  <si>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</si>
  <si>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</si>
  <si>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</si>
  <si>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Оформление технической документации пешеходных переходов (мостов, виадуков) на территории муниципальных образований Иркутской области</t>
  </si>
  <si>
    <t>6710120730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</si>
  <si>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</si>
  <si>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</si>
  <si>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Капитальные вложения в объекты государственной (муниципальной) собственности</t>
  </si>
  <si>
    <t>400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</si>
  <si>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</si>
  <si>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</si>
  <si>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</si>
  <si>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</si>
  <si>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</si>
  <si>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</si>
  <si>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</si>
  <si>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</si>
  <si>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</si>
  <si>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</si>
  <si>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</si>
  <si>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</si>
  <si>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</si>
  <si>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</si>
  <si>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</si>
  <si>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</si>
  <si>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</si>
  <si>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</si>
  <si>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</si>
  <si>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</si>
  <si>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</si>
  <si>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</si>
  <si>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</si>
  <si>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</si>
  <si>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</si>
  <si>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</si>
  <si>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</si>
  <si>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</si>
  <si>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</si>
  <si>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6800000000</t>
  </si>
  <si>
    <t>Подпрограмма "Молодежная политика в Черемховском районном муниципальном образовании" на 2021-2023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</si>
  <si>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</si>
  <si>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</si>
  <si>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</si>
  <si>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</si>
  <si>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</si>
  <si>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</si>
  <si>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</si>
  <si>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2021-2023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</si>
  <si>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</si>
  <si>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</si>
  <si>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</si>
  <si>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</si>
  <si>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</si>
  <si>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</si>
  <si>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</si>
  <si>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</si>
  <si>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</si>
  <si>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</si>
  <si>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</si>
  <si>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</si>
  <si>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</si>
  <si>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</si>
  <si>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</si>
  <si>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</si>
  <si>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</si>
  <si>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</si>
  <si>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2021-2023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</si>
  <si>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</si>
  <si>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</si>
  <si>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</si>
  <si>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</si>
  <si>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</si>
  <si>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</si>
  <si>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</si>
  <si>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</si>
  <si>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</si>
  <si>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</si>
  <si>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</si>
  <si>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</si>
  <si>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</si>
  <si>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</si>
  <si>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</si>
  <si>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</si>
  <si>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</si>
  <si>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</si>
  <si>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</si>
  <si>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</si>
  <si>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</si>
  <si>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</si>
  <si>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</si>
  <si>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</si>
  <si>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</si>
  <si>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</si>
  <si>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</si>
  <si>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</si>
  <si>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</si>
  <si>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</si>
  <si>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</si>
  <si>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</si>
  <si>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</si>
  <si>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</si>
  <si>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</si>
  <si>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</si>
  <si>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</si>
  <si>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</si>
  <si>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</si>
  <si>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</si>
  <si>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</si>
  <si>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</si>
  <si>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</si>
  <si>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</si>
  <si>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</si>
  <si>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</si>
  <si>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</si>
  <si>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</si>
  <si>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</si>
  <si>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</si>
  <si>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</si>
  <si>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</si>
  <si>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</si>
  <si>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</si>
  <si>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</si>
  <si>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</si>
  <si>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</si>
  <si>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</si>
  <si>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</si>
  <si>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</si>
  <si>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</si>
  <si>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</si>
  <si>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</si>
  <si>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</si>
  <si>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</si>
  <si>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</si>
  <si>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</si>
  <si>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</si>
  <si>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</si>
  <si>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</si>
  <si>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</si>
  <si>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</si>
  <si>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</si>
  <si>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</si>
  <si>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</si>
  <si>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</si>
  <si>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</si>
  <si>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</si>
  <si>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</si>
  <si>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</si>
  <si>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</si>
  <si>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</si>
  <si>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Аппарат управления контрольно - счетной палаты муниципального образования</t>
  </si>
  <si>
    <t>8020200000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</si>
  <si>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</si>
  <si>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</si>
  <si>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</si>
  <si>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</si>
  <si>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</si>
  <si>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</si>
  <si>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</si>
  <si>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</si>
  <si>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</si>
  <si>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</si>
  <si>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</si>
  <si>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</si>
  <si>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</si>
  <si>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</si>
  <si>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</si>
  <si>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</si>
  <si>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</si>
  <si>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</si>
  <si>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</si>
  <si>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</si>
  <si>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</si>
  <si>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</si>
  <si>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</si>
  <si>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</si>
  <si>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</si>
  <si>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</si>
  <si>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разделам, подразделам классификации расходов бюджетов на 2021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</si>
  <si>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</si>
  <si>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</si>
  <si>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</si>
  <si>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</si>
  <si>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</si>
  <si>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</si>
  <si>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</si>
  <si>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</si>
  <si>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</si>
  <si>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</si>
  <si>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</si>
  <si>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</si>
  <si>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</si>
  <si>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</si>
  <si>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Черемховского районного муниципального образования на 2021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</si>
  <si>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</si>
  <si>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</si>
  <si>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</si>
  <si>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</si>
  <si>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</si>
  <si>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</si>
  <si>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</si>
  <si>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</si>
  <si>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</si>
  <si>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№п/п</t>
  </si>
  <si>
    <t>Наименование городских и сельских поселений</t>
  </si>
  <si>
    <t>Бельское</t>
  </si>
  <si>
    <t xml:space="preserve">Булайское </t>
  </si>
  <si>
    <t xml:space="preserve">Зерновское </t>
  </si>
  <si>
    <t xml:space="preserve">Каменно-Ангарское 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</si>
  <si>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</si>
  <si>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</si>
  <si>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</si>
  <si>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</si>
  <si>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</si>
  <si>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</si>
  <si>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</si>
  <si>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</si>
  <si>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</si>
  <si>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 </t>
  </si>
  <si>
    <t>Итого:</t>
  </si>
  <si>
    <t>Источники внутреннего финансирования дефицита бюджета Черемховского районного муниципального образования на 2021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</si>
  <si>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</si>
  <si>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</si>
  <si>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</si>
  <si>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</si>
  <si>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</si>
  <si>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</si>
  <si>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</si>
  <si>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</si>
  <si>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</si>
  <si>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</si>
  <si>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</si>
  <si>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</si>
  <si>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</si>
  <si>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</si>
  <si>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</si>
  <si>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</si>
  <si>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от других бюджетов бюджетной системы Российской Федерации  в валюте Российской Федерации</t>
  </si>
  <si>
    <t>910 01 03 01 00 00 0000700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</si>
  <si>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</si>
  <si>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</si>
  <si>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</si>
  <si>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</si>
  <si>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</si>
  <si>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</si>
  <si>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</si>
  <si>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</si>
  <si>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</si>
  <si>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</si>
  <si>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</si>
  <si>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</si>
  <si>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</si>
  <si>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</si>
  <si>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</si>
  <si>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</si>
  <si>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</si>
  <si>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</si>
  <si>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</si>
  <si>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</si>
  <si>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</si>
  <si>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</si>
  <si>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</si>
  <si>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</si>
  <si>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</si>
  <si>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</si>
  <si>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</si>
  <si>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</si>
  <si>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</si>
  <si>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</si>
  <si>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</si>
  <si>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</si>
  <si>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</si>
  <si>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</si>
  <si>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</si>
  <si>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</si>
  <si>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</si>
  <si>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</si>
  <si>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</si>
  <si>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Начальник финансового управления</t>
  </si>
  <si>
    <t>Ю.Н. Гайдук</t>
  </si>
  <si>
    <t xml:space="preserve">Распределение  дотаций на выравнивание уровня бюджетной обеспеченности поселений из бюджета Черемховского районного муниципального образования </t>
  </si>
  <si>
    <t xml:space="preserve">Дотация на выравнивание уровня бюджетной обеспеченности </t>
  </si>
  <si>
    <t xml:space="preserve">Алехинское </t>
  </si>
  <si>
    <t xml:space="preserve">Голуметское </t>
  </si>
  <si>
    <t xml:space="preserve">Лоховское </t>
  </si>
  <si>
    <t>Михайловское</t>
  </si>
  <si>
    <t xml:space="preserve">Черемховское 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</si>
  <si>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</si>
  <si>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61102S2924</t>
  </si>
  <si>
    <t>6120120100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</si>
  <si>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</si>
  <si>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62102L519F</t>
  </si>
  <si>
    <t>Создание условий для развития инфраструктуры туризма</t>
  </si>
  <si>
    <t>6850300000</t>
  </si>
  <si>
    <t>Организация экскурсионных маршрутов</t>
  </si>
  <si>
    <t>6850320070</t>
  </si>
  <si>
    <t>Создание, реорганизация, ликвидация муниципальных бюджетный уреждений, муниципальных унитарных предприятий и юридических лиц иной организационно-правовой формы, в учреждении которых принимает участие Черемховское районное муниципальное образование</t>
  </si>
  <si>
    <t>8060300000</t>
  </si>
  <si>
    <t>Расходы на выполнение функций ликвидатора юридического лица</t>
  </si>
  <si>
    <t>8060321071</t>
  </si>
  <si>
    <t xml:space="preserve">Начальник финансового управления </t>
  </si>
  <si>
    <t>Ю.Н.Гайдук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</si>
</sst>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000"/>
    <numFmt numFmtId="175" formatCode="00;[Red]\-00;&quot;₽&quot;"/>
    <numFmt numFmtId="176" formatCode="00;[Red]\-00;&quot;&quot;"/>
    <numFmt numFmtId="177" formatCode="0.0"/>
    <numFmt numFmtId="178" formatCode="#,##0.00;[Red]\-#,##0.00;0.00"/>
  </numFmts>
  <fonts count="3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21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5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</cellStyleXfs>
  <cellXfs count="203">
    <xf numFmtId="0" fontId="0" fillId="0" borderId="0" xfId="0"/>
    <xf numFmtId="0" fontId="9" fillId="0" borderId="0" xfId="5"/>
    <xf numFmtId="0" fontId="18" fillId="0" borderId="0" xfId="0" applyFont="1" applyAlignment="1">
      <alignment horizontal="left" readingOrder="2"/>
    </xf>
    <xf numFmtId="166" fontId="13" fillId="2" borderId="0" xfId="5" applyNumberFormat="1" applyFont="1" applyFill="1"/>
    <xf numFmtId="0" fontId="16" fillId="0" borderId="0" xfId="199" applyFont="1" applyFill="1"/>
    <xf numFmtId="0" fontId="17" fillId="2" borderId="0" xfId="199" applyFont="1" applyFill="1" applyAlignment="1">
      <alignment horizontal="center" vertical="center" wrapText="1"/>
    </xf>
    <xf numFmtId="0" fontId="17" fillId="0" borderId="0" xfId="199" applyFont="1" applyFill="1" applyAlignment="1">
      <alignment horizontal="center" vertical="center" wrapText="1"/>
    </xf>
    <xf numFmtId="166" fontId="14" fillId="0" borderId="0" xfId="5" applyNumberFormat="1" applyFont="1" applyFill="1" applyAlignment="1">
      <alignment horizontal="right"/>
    </xf>
    <xf numFmtId="0" fontId="20" fillId="0" borderId="2" xfId="199" applyFont="1" applyFill="1" applyBorder="1" applyAlignment="1">
      <alignment horizontal="center" vertical="center"/>
    </xf>
    <xf numFmtId="0" fontId="20" fillId="0" borderId="2" xfId="199" applyFont="1" applyFill="1" applyBorder="1" applyAlignment="1">
      <alignment horizontal="center" vertical="center" wrapText="1"/>
    </xf>
    <xf numFmtId="166" fontId="21" fillId="2" borderId="2" xfId="5" applyNumberFormat="1" applyFont="1" applyFill="1" applyBorder="1" applyAlignment="1">
      <alignment horizontal="center" vertical="center" wrapText="1"/>
    </xf>
    <xf numFmtId="0" fontId="20" fillId="0" borderId="2" xfId="199" applyFont="1" applyFill="1" applyBorder="1"/>
    <xf numFmtId="168" fontId="9" fillId="0" borderId="0" xfId="5" applyNumberFormat="1"/>
    <xf numFmtId="0" fontId="22" fillId="0" borderId="0" xfId="5" applyFont="1"/>
    <xf numFmtId="167" fontId="22" fillId="0" borderId="0" xfId="5" applyNumberFormat="1" applyFont="1"/>
    <xf numFmtId="0" fontId="23" fillId="0" borderId="2" xfId="5" applyFont="1" applyBorder="1" applyAlignment="1">
      <alignment horizontal="center"/>
    </xf>
    <xf numFmtId="0" fontId="21" fillId="0" borderId="2" xfId="5" applyFont="1" applyBorder="1" applyAlignment="1">
      <alignment horizontal="left" wrapText="1"/>
    </xf>
    <xf numFmtId="0" fontId="23" fillId="0" borderId="2" xfId="203" applyFont="1" applyBorder="1" applyAlignment="1" applyProtection="1">
      <alignment wrapText="1"/>
    </xf>
    <xf numFmtId="0" fontId="23" fillId="0" borderId="2" xfId="5" applyFont="1" applyBorder="1" applyAlignment="1">
      <alignment horizontal="center" vertical="center" wrapText="1"/>
    </xf>
    <xf numFmtId="0" fontId="23" fillId="0" borderId="0" xfId="5" applyFont="1"/>
    <xf numFmtId="0" fontId="20" fillId="0" borderId="2" xfId="199" applyFont="1" applyFill="1" applyBorder="1" applyAlignment="1"/>
    <xf numFmtId="0" fontId="15" fillId="0" borderId="2" xfId="203" applyFont="1" applyBorder="1" applyAlignment="1" applyProtection="1">
      <alignment wrapText="1"/>
    </xf>
    <xf numFmtId="0" fontId="23" fillId="0" borderId="2" xfId="199" applyFont="1" applyFill="1" applyBorder="1" applyAlignment="1">
      <alignment horizontal="left" vertical="center" wrapText="1"/>
    </xf>
    <xf numFmtId="0" fontId="15" fillId="0" borderId="2" xfId="199" applyFont="1" applyFill="1" applyBorder="1" applyAlignment="1">
      <alignment horizontal="center" vertical="center"/>
    </xf>
    <xf numFmtId="0" fontId="20" fillId="0" borderId="2" xfId="199" applyFont="1" applyFill="1" applyBorder="1" applyAlignment="1">
      <alignment wrapText="1"/>
    </xf>
    <xf numFmtId="0" fontId="15" fillId="2" borderId="2" xfId="199" applyFont="1" applyFill="1" applyBorder="1" applyAlignment="1">
      <alignment horizontal="center" vertical="center"/>
    </xf>
    <xf numFmtId="0" fontId="9" fillId="2" borderId="0" xfId="5" applyFill="1"/>
    <xf numFmtId="0" fontId="20" fillId="2" borderId="2" xfId="199" applyFont="1" applyFill="1" applyBorder="1" applyAlignment="1">
      <alignment wrapText="1"/>
    </xf>
    <xf numFmtId="0" fontId="20" fillId="2" borderId="2" xfId="199" applyFont="1" applyFill="1" applyBorder="1" applyAlignment="1">
      <alignment horizontal="center" vertical="center"/>
    </xf>
    <xf numFmtId="0" fontId="23" fillId="0" borderId="2" xfId="5" applyFont="1" applyBorder="1" applyAlignment="1">
      <alignment wrapText="1"/>
    </xf>
    <xf numFmtId="0" fontId="22" fillId="2" borderId="0" xfId="5" applyFont="1" applyFill="1"/>
    <xf numFmtId="0" fontId="23" fillId="2" borderId="2" xfId="199" applyFont="1" applyFill="1" applyBorder="1" applyAlignment="1">
      <alignment vertical="top" wrapText="1"/>
    </xf>
    <xf numFmtId="0" fontId="23" fillId="0" borderId="2" xfId="199" applyFont="1" applyFill="1" applyBorder="1" applyAlignment="1">
      <alignment wrapText="1"/>
    </xf>
    <xf numFmtId="168" fontId="21" fillId="0" borderId="2" xfId="5" applyNumberFormat="1" applyFont="1" applyFill="1" applyBorder="1" applyAlignment="1">
      <alignment vertical="center" wrapText="1"/>
    </xf>
    <xf numFmtId="168" fontId="21" fillId="0" borderId="2" xfId="5" applyNumberFormat="1" applyFont="1" applyFill="1" applyBorder="1" applyAlignment="1" applyProtection="1">
      <alignment horizontal="center" vertical="center" wrapText="1"/>
    </xf>
    <xf numFmtId="0" fontId="23" fillId="0" borderId="2" xfId="5" applyFont="1" applyFill="1" applyBorder="1" applyAlignment="1">
      <alignment horizontal="justify"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top" wrapText="1"/>
    </xf>
    <xf numFmtId="0" fontId="21" fillId="0" borderId="2" xfId="5" applyFont="1" applyFill="1" applyBorder="1" applyAlignment="1">
      <alignment horizontal="justify" vertical="center" wrapText="1"/>
    </xf>
    <xf numFmtId="0" fontId="15" fillId="2" borderId="2" xfId="16" applyFont="1" applyFill="1" applyBorder="1" applyAlignment="1">
      <alignment horizontal="left" vertical="center" wrapText="1"/>
    </xf>
    <xf numFmtId="0" fontId="9" fillId="0" borderId="0" xfId="5" applyFont="1"/>
    <xf numFmtId="0" fontId="23" fillId="3" borderId="2" xfId="5" applyFont="1" applyFill="1" applyBorder="1" applyAlignment="1">
      <alignment horizontal="justify" vertical="center" wrapText="1"/>
    </xf>
    <xf numFmtId="0" fontId="15" fillId="3" borderId="2" xfId="199" applyFont="1" applyFill="1" applyBorder="1" applyAlignment="1">
      <alignment horizontal="center" vertical="center"/>
    </xf>
    <xf numFmtId="0" fontId="9" fillId="3" borderId="0" xfId="5" applyFill="1"/>
    <xf numFmtId="0" fontId="22" fillId="0" borderId="0" xfId="5" applyFont="1" applyFill="1"/>
    <xf numFmtId="0" fontId="15" fillId="0" borderId="2" xfId="170" applyFont="1" applyFill="1" applyBorder="1" applyAlignment="1">
      <alignment wrapText="1"/>
    </xf>
    <xf numFmtId="0" fontId="9" fillId="0" borderId="0" xfId="5" applyFill="1"/>
    <xf numFmtId="0" fontId="20" fillId="0" borderId="2" xfId="199" applyFont="1" applyFill="1" applyBorder="1" applyAlignment="1">
      <alignment vertical="center" wrapText="1"/>
    </xf>
    <xf numFmtId="0" fontId="20" fillId="0" borderId="0" xfId="199" applyFont="1" applyFill="1" applyBorder="1" applyAlignment="1">
      <alignment wrapText="1"/>
    </xf>
    <xf numFmtId="0" fontId="20" fillId="0" borderId="0" xfId="199" applyFont="1" applyFill="1" applyBorder="1" applyAlignment="1">
      <alignment horizontal="center" vertical="center"/>
    </xf>
    <xf numFmtId="166" fontId="23" fillId="2" borderId="0" xfId="5" applyNumberFormat="1" applyFont="1" applyFill="1"/>
    <xf numFmtId="0" fontId="15" fillId="0" borderId="0" xfId="199" applyFont="1" applyFill="1" applyBorder="1"/>
    <xf numFmtId="0" fontId="26" fillId="0" borderId="0" xfId="205" applyFont="1"/>
    <xf numFmtId="0" fontId="26" fillId="0" borderId="0" xfId="205" applyFont="1" applyAlignment="1">
      <alignment horizontal="center"/>
    </xf>
    <xf numFmtId="0" fontId="28" fillId="0" borderId="2" xfId="207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7" applyNumberFormat="1" applyFont="1" applyFill="1" applyAlignment="1" applyProtection="1">
      <alignment horizontal="left"/>
      <protection hidden="1"/>
    </xf>
    <xf numFmtId="0" fontId="26" fillId="0" borderId="0" xfId="207" applyFont="1" applyAlignment="1" applyProtection="1">
      <alignment horizontal="center"/>
      <protection hidden="1"/>
    </xf>
    <xf numFmtId="0" fontId="26" fillId="0" borderId="0" xfId="208" applyFont="1"/>
    <xf numFmtId="0" fontId="26" fillId="0" borderId="0" xfId="208" applyFont="1" applyAlignment="1" applyProtection="1">
      <alignment horizontal="center"/>
      <protection hidden="1"/>
    </xf>
    <xf numFmtId="0" fontId="26" fillId="0" borderId="0" xfId="208" applyFont="1" applyProtection="1">
      <protection hidden="1"/>
    </xf>
    <xf numFmtId="0" fontId="26" fillId="0" borderId="0" xfId="208" applyNumberFormat="1" applyFont="1" applyFill="1" applyAlignment="1" applyProtection="1">
      <alignment horizontal="centerContinuous"/>
      <protection hidden="1"/>
    </xf>
    <xf numFmtId="169" fontId="29" fillId="0" borderId="2" xfId="208" applyNumberFormat="1" applyFont="1" applyFill="1" applyBorder="1" applyAlignment="1" applyProtection="1">
      <alignment wrapText="1"/>
      <protection hidden="1"/>
    </xf>
    <xf numFmtId="170" fontId="29" fillId="0" borderId="2" xfId="208" applyNumberFormat="1" applyFont="1" applyFill="1" applyBorder="1" applyAlignment="1" applyProtection="1">
      <alignment horizontal="center"/>
      <protection hidden="1"/>
    </xf>
    <xf numFmtId="171" fontId="29" fillId="0" borderId="2" xfId="208" applyNumberFormat="1" applyFont="1" applyFill="1" applyBorder="1" applyAlignment="1" applyProtection="1">
      <alignment horizontal="center"/>
      <protection hidden="1"/>
    </xf>
    <xf numFmtId="172" fontId="29" fillId="0" borderId="2" xfId="208" applyNumberFormat="1" applyFont="1" applyFill="1" applyBorder="1" applyAlignment="1" applyProtection="1">
      <alignment horizontal="center"/>
      <protection hidden="1"/>
    </xf>
    <xf numFmtId="173" fontId="29" fillId="0" borderId="2" xfId="208" applyNumberFormat="1" applyFont="1" applyFill="1" applyBorder="1" applyAlignment="1" applyProtection="1">
      <protection hidden="1"/>
    </xf>
    <xf numFmtId="169" fontId="26" fillId="0" borderId="2" xfId="208" applyNumberFormat="1" applyFont="1" applyFill="1" applyBorder="1" applyAlignment="1" applyProtection="1">
      <alignment wrapText="1"/>
      <protection hidden="1"/>
    </xf>
    <xf numFmtId="170" fontId="26" fillId="0" borderId="2" xfId="208" applyNumberFormat="1" applyFont="1" applyFill="1" applyBorder="1" applyAlignment="1" applyProtection="1">
      <alignment horizontal="center"/>
      <protection hidden="1"/>
    </xf>
    <xf numFmtId="171" fontId="26" fillId="0" borderId="2" xfId="208" applyNumberFormat="1" applyFont="1" applyFill="1" applyBorder="1" applyAlignment="1" applyProtection="1">
      <alignment horizontal="center"/>
      <protection hidden="1"/>
    </xf>
    <xf numFmtId="172" fontId="26" fillId="0" borderId="2" xfId="208" applyNumberFormat="1" applyFont="1" applyFill="1" applyBorder="1" applyAlignment="1" applyProtection="1">
      <alignment horizontal="center"/>
      <protection hidden="1"/>
    </xf>
    <xf numFmtId="173" fontId="26" fillId="0" borderId="2" xfId="208" applyNumberFormat="1" applyFont="1" applyFill="1" applyBorder="1" applyAlignment="1" applyProtection="1">
      <protection hidden="1"/>
    </xf>
    <xf numFmtId="0" fontId="29" fillId="0" borderId="0" xfId="208" applyFont="1"/>
    <xf numFmtId="0" fontId="26" fillId="0" borderId="0" xfId="208" applyFont="1" applyAlignment="1">
      <alignment horizontal="center"/>
    </xf>
    <xf numFmtId="0" fontId="6" fillId="0" borderId="0" xfId="207"/>
    <xf numFmtId="0" fontId="26" fillId="0" borderId="0" xfId="207" applyNumberFormat="1" applyFont="1" applyFill="1" applyAlignment="1" applyProtection="1">
      <alignment horizontal="centerContinuous"/>
      <protection hidden="1"/>
    </xf>
    <xf numFmtId="0" fontId="26" fillId="0" borderId="0" xfId="207" applyFont="1" applyProtection="1">
      <protection hidden="1"/>
    </xf>
    <xf numFmtId="0" fontId="26" fillId="0" borderId="0" xfId="207" applyFont="1"/>
    <xf numFmtId="0" fontId="30" fillId="0" borderId="2" xfId="206" applyNumberFormat="1" applyFont="1" applyFill="1" applyBorder="1" applyAlignment="1" applyProtection="1">
      <alignment horizontal="center" wrapText="1"/>
      <protection hidden="1"/>
    </xf>
    <xf numFmtId="0" fontId="30" fillId="0" borderId="2" xfId="206" applyNumberFormat="1" applyFont="1" applyFill="1" applyBorder="1" applyAlignment="1" applyProtection="1">
      <alignment horizontal="center"/>
      <protection hidden="1"/>
    </xf>
    <xf numFmtId="174" fontId="29" fillId="0" borderId="2" xfId="207" applyNumberFormat="1" applyFont="1" applyFill="1" applyBorder="1" applyAlignment="1" applyProtection="1">
      <alignment wrapText="1"/>
      <protection hidden="1"/>
    </xf>
    <xf numFmtId="175" fontId="29" fillId="0" borderId="2" xfId="207" applyNumberFormat="1" applyFont="1" applyFill="1" applyBorder="1" applyAlignment="1" applyProtection="1">
      <protection hidden="1"/>
    </xf>
    <xf numFmtId="173" fontId="29" fillId="0" borderId="2" xfId="207" applyNumberFormat="1" applyFont="1" applyFill="1" applyBorder="1" applyAlignment="1" applyProtection="1">
      <protection hidden="1"/>
    </xf>
    <xf numFmtId="0" fontId="29" fillId="0" borderId="0" xfId="207" applyFont="1"/>
    <xf numFmtId="174" fontId="26" fillId="0" borderId="2" xfId="207" applyNumberFormat="1" applyFont="1" applyFill="1" applyBorder="1" applyAlignment="1" applyProtection="1">
      <alignment wrapText="1"/>
      <protection hidden="1"/>
    </xf>
    <xf numFmtId="175" fontId="26" fillId="0" borderId="2" xfId="207" applyNumberFormat="1" applyFont="1" applyFill="1" applyBorder="1" applyAlignment="1" applyProtection="1">
      <protection hidden="1"/>
    </xf>
    <xf numFmtId="173" fontId="26" fillId="0" borderId="2" xfId="207" applyNumberFormat="1" applyFont="1" applyFill="1" applyBorder="1" applyAlignment="1" applyProtection="1">
      <protection hidden="1"/>
    </xf>
    <xf numFmtId="0" fontId="26" fillId="0" borderId="0" xfId="207" applyFont="1" applyAlignment="1" applyProtection="1">
      <alignment wrapText="1"/>
      <protection hidden="1"/>
    </xf>
    <xf numFmtId="0" fontId="28" fillId="0" borderId="2" xfId="206" applyNumberFormat="1" applyFont="1" applyFill="1" applyBorder="1" applyAlignment="1" applyProtection="1">
      <alignment horizontal="center"/>
      <protection hidden="1"/>
    </xf>
    <xf numFmtId="174" fontId="29" fillId="0" borderId="2" xfId="208" applyNumberFormat="1" applyFont="1" applyFill="1" applyBorder="1" applyAlignment="1" applyProtection="1">
      <alignment wrapText="1"/>
      <protection hidden="1"/>
    </xf>
    <xf numFmtId="174" fontId="29" fillId="0" borderId="2" xfId="208" applyNumberFormat="1" applyFont="1" applyFill="1" applyBorder="1" applyAlignment="1" applyProtection="1">
      <alignment horizontal="center"/>
      <protection hidden="1"/>
    </xf>
    <xf numFmtId="176" fontId="29" fillId="0" borderId="2" xfId="208" applyNumberFormat="1" applyFont="1" applyFill="1" applyBorder="1" applyAlignment="1" applyProtection="1">
      <alignment horizontal="center"/>
      <protection hidden="1"/>
    </xf>
    <xf numFmtId="174" fontId="26" fillId="0" borderId="2" xfId="208" applyNumberFormat="1" applyFont="1" applyFill="1" applyBorder="1" applyAlignment="1" applyProtection="1">
      <alignment wrapText="1"/>
      <protection hidden="1"/>
    </xf>
    <xf numFmtId="174" fontId="26" fillId="0" borderId="2" xfId="208" applyNumberFormat="1" applyFont="1" applyFill="1" applyBorder="1" applyAlignment="1" applyProtection="1">
      <alignment horizontal="center"/>
      <protection hidden="1"/>
    </xf>
    <xf numFmtId="176" fontId="26" fillId="0" borderId="2" xfId="208" applyNumberFormat="1" applyFont="1" applyFill="1" applyBorder="1" applyAlignment="1" applyProtection="1">
      <alignment horizontal="center"/>
      <protection hidden="1"/>
    </xf>
    <xf numFmtId="0" fontId="15" fillId="0" borderId="0" xfId="211" applyFont="1"/>
    <xf numFmtId="0" fontId="15" fillId="0" borderId="0" xfId="211" applyFont="1" applyAlignment="1">
      <alignment horizontal="left" readingOrder="2"/>
    </xf>
    <xf numFmtId="0" fontId="15" fillId="0" borderId="0" xfId="211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29" fillId="0" borderId="2" xfId="5" applyFont="1" applyBorder="1" applyAlignment="1">
      <alignment horizontal="center"/>
    </xf>
    <xf numFmtId="177" fontId="32" fillId="0" borderId="2" xfId="212" applyNumberFormat="1" applyFont="1" applyBorder="1" applyAlignment="1">
      <alignment horizontal="center" vertical="center" wrapText="1"/>
    </xf>
    <xf numFmtId="0" fontId="33" fillId="0" borderId="2" xfId="5" applyFont="1" applyBorder="1" applyAlignment="1">
      <alignment horizontal="center" vertical="center"/>
    </xf>
    <xf numFmtId="0" fontId="33" fillId="0" borderId="2" xfId="5" applyFont="1" applyBorder="1"/>
    <xf numFmtId="0" fontId="27" fillId="0" borderId="2" xfId="5" applyFont="1" applyBorder="1" applyAlignment="1">
      <alignment horizontal="center" vertical="center" wrapText="1"/>
    </xf>
    <xf numFmtId="0" fontId="16" fillId="0" borderId="0" xfId="5" applyFont="1"/>
    <xf numFmtId="0" fontId="26" fillId="0" borderId="0" xfId="210" applyFont="1"/>
    <xf numFmtId="0" fontId="26" fillId="0" borderId="0" xfId="210" applyFont="1" applyAlignment="1">
      <alignment horizontal="center"/>
    </xf>
    <xf numFmtId="0" fontId="26" fillId="0" borderId="0" xfId="210" applyFont="1" applyAlignment="1"/>
    <xf numFmtId="168" fontId="21" fillId="2" borderId="2" xfId="199" applyNumberFormat="1" applyFont="1" applyFill="1" applyBorder="1" applyAlignment="1">
      <alignment vertical="center"/>
    </xf>
    <xf numFmtId="168" fontId="23" fillId="2" borderId="2" xfId="199" applyNumberFormat="1" applyFont="1" applyFill="1" applyBorder="1" applyAlignment="1">
      <alignment vertical="center"/>
    </xf>
    <xf numFmtId="168" fontId="23" fillId="0" borderId="2" xfId="5" applyNumberFormat="1" applyFont="1" applyBorder="1" applyAlignment="1">
      <alignment vertical="center" wrapText="1"/>
    </xf>
    <xf numFmtId="168" fontId="23" fillId="2" borderId="4" xfId="5" applyNumberFormat="1" applyFont="1" applyFill="1" applyBorder="1" applyAlignment="1">
      <alignment vertical="center"/>
    </xf>
    <xf numFmtId="168" fontId="23" fillId="2" borderId="2" xfId="5" applyNumberFormat="1" applyFont="1" applyFill="1" applyBorder="1" applyAlignment="1">
      <alignment vertical="center"/>
    </xf>
    <xf numFmtId="168" fontId="21" fillId="2" borderId="2" xfId="5" applyNumberFormat="1" applyFont="1" applyFill="1" applyBorder="1" applyAlignment="1">
      <alignment vertical="center"/>
    </xf>
    <xf numFmtId="168" fontId="21" fillId="2" borderId="2" xfId="199" applyNumberFormat="1" applyFont="1" applyFill="1" applyBorder="1" applyAlignment="1">
      <alignment horizontal="right" vertical="center"/>
    </xf>
    <xf numFmtId="168" fontId="23" fillId="2" borderId="2" xfId="199" applyNumberFormat="1" applyFont="1" applyFill="1" applyBorder="1" applyAlignment="1">
      <alignment horizontal="right" vertical="center"/>
    </xf>
    <xf numFmtId="168" fontId="15" fillId="2" borderId="2" xfId="199" applyNumberFormat="1" applyFont="1" applyFill="1" applyBorder="1" applyAlignment="1">
      <alignment vertical="center"/>
    </xf>
    <xf numFmtId="168" fontId="23" fillId="3" borderId="2" xfId="199" applyNumberFormat="1" applyFont="1" applyFill="1" applyBorder="1" applyAlignment="1">
      <alignment vertical="center"/>
    </xf>
    <xf numFmtId="168" fontId="20" fillId="0" borderId="2" xfId="199" applyNumberFormat="1" applyFont="1" applyFill="1" applyBorder="1" applyAlignment="1">
      <alignment vertical="center"/>
    </xf>
    <xf numFmtId="168" fontId="23" fillId="2" borderId="2" xfId="5" applyNumberFormat="1" applyFont="1" applyFill="1" applyBorder="1" applyAlignment="1">
      <alignment horizontal="right" vertical="center"/>
    </xf>
    <xf numFmtId="168" fontId="21" fillId="2" borderId="2" xfId="5" applyNumberFormat="1" applyFont="1" applyFill="1" applyBorder="1" applyAlignment="1">
      <alignment horizontal="right" vertical="center"/>
    </xf>
    <xf numFmtId="0" fontId="13" fillId="0" borderId="2" xfId="5" applyFont="1" applyFill="1" applyBorder="1"/>
    <xf numFmtId="0" fontId="23" fillId="0" borderId="2" xfId="5" applyFont="1" applyFill="1" applyBorder="1" applyAlignment="1">
      <alignment horizontal="center"/>
    </xf>
    <xf numFmtId="168" fontId="23" fillId="0" borderId="2" xfId="199" applyNumberFormat="1" applyFont="1" applyFill="1" applyBorder="1" applyAlignment="1">
      <alignment vertical="center"/>
    </xf>
    <xf numFmtId="168" fontId="22" fillId="0" borderId="0" xfId="5" applyNumberFormat="1" applyFont="1" applyFill="1"/>
    <xf numFmtId="0" fontId="13" fillId="0" borderId="0" xfId="5" applyFont="1" applyFill="1"/>
    <xf numFmtId="0" fontId="13" fillId="0" borderId="0" xfId="5" applyFont="1" applyFill="1" applyBorder="1"/>
    <xf numFmtId="0" fontId="9" fillId="0" borderId="0" xfId="5" applyBorder="1"/>
    <xf numFmtId="0" fontId="29" fillId="0" borderId="8" xfId="4" applyFont="1" applyBorder="1" applyAlignment="1">
      <alignment horizontal="center" wrapText="1"/>
    </xf>
    <xf numFmtId="0" fontId="29" fillId="0" borderId="9" xfId="4" applyFont="1" applyBorder="1" applyAlignment="1">
      <alignment horizontal="center" wrapText="1"/>
    </xf>
    <xf numFmtId="0" fontId="29" fillId="0" borderId="8" xfId="4" applyFont="1" applyBorder="1" applyAlignment="1">
      <alignment vertical="center" wrapText="1"/>
    </xf>
    <xf numFmtId="0" fontId="29" fillId="0" borderId="8" xfId="4" applyFont="1" applyBorder="1" applyAlignment="1">
      <alignment horizontal="center" vertical="center"/>
    </xf>
    <xf numFmtId="168" fontId="29" fillId="0" borderId="9" xfId="4" applyNumberFormat="1" applyFont="1" applyBorder="1" applyAlignment="1">
      <alignment horizontal="center" vertical="center"/>
    </xf>
    <xf numFmtId="0" fontId="26" fillId="0" borderId="8" xfId="4" applyFont="1" applyBorder="1" applyAlignment="1">
      <alignment vertical="center" wrapText="1"/>
    </xf>
    <xf numFmtId="0" fontId="26" fillId="0" borderId="8" xfId="4" applyFont="1" applyBorder="1" applyAlignment="1">
      <alignment horizontal="center" vertical="center"/>
    </xf>
    <xf numFmtId="168" fontId="26" fillId="0" borderId="9" xfId="4" applyNumberFormat="1" applyFont="1" applyBorder="1" applyAlignment="1">
      <alignment horizontal="center" vertical="center"/>
    </xf>
    <xf numFmtId="0" fontId="26" fillId="0" borderId="2" xfId="5" applyFont="1" applyFill="1" applyBorder="1" applyAlignment="1">
      <alignment horizontal="left" vertical="center" wrapText="1"/>
    </xf>
    <xf numFmtId="0" fontId="26" fillId="0" borderId="10" xfId="4" applyFont="1" applyBorder="1" applyAlignment="1">
      <alignment vertical="center" wrapText="1"/>
    </xf>
    <xf numFmtId="0" fontId="26" fillId="0" borderId="2" xfId="0" applyFont="1" applyBorder="1" applyAlignment="1">
      <alignment wrapText="1"/>
    </xf>
    <xf numFmtId="0" fontId="29" fillId="0" borderId="11" xfId="4" applyFont="1" applyBorder="1" applyAlignment="1">
      <alignment vertical="center" wrapText="1"/>
    </xf>
    <xf numFmtId="0" fontId="26" fillId="0" borderId="2" xfId="5" applyFont="1" applyFill="1" applyBorder="1" applyAlignment="1">
      <alignment horizontal="center" vertical="center"/>
    </xf>
    <xf numFmtId="168" fontId="26" fillId="0" borderId="9" xfId="4" applyNumberFormat="1" applyFont="1" applyBorder="1" applyAlignment="1">
      <alignment horizontal="center" vertical="center" wrapText="1"/>
    </xf>
    <xf numFmtId="177" fontId="29" fillId="0" borderId="9" xfId="4" applyNumberFormat="1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/>
    </xf>
    <xf numFmtId="168" fontId="26" fillId="0" borderId="12" xfId="4" applyNumberFormat="1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168" fontId="26" fillId="0" borderId="2" xfId="4" applyNumberFormat="1" applyFont="1" applyBorder="1" applyAlignment="1">
      <alignment horizontal="center" vertical="center"/>
    </xf>
    <xf numFmtId="0" fontId="29" fillId="0" borderId="2" xfId="4" applyFont="1" applyBorder="1" applyAlignment="1">
      <alignment wrapText="1"/>
    </xf>
    <xf numFmtId="2" fontId="26" fillId="0" borderId="2" xfId="4" applyNumberFormat="1" applyFont="1" applyBorder="1" applyAlignment="1">
      <alignment horizontal="center"/>
    </xf>
    <xf numFmtId="177" fontId="26" fillId="0" borderId="2" xfId="4" applyNumberFormat="1" applyFont="1" applyBorder="1" applyAlignment="1">
      <alignment horizontal="center"/>
    </xf>
    <xf numFmtId="0" fontId="26" fillId="0" borderId="2" xfId="4" applyFont="1" applyBorder="1" applyAlignment="1">
      <alignment wrapText="1"/>
    </xf>
    <xf numFmtId="0" fontId="26" fillId="0" borderId="0" xfId="4" applyFont="1" applyFill="1" applyBorder="1" applyAlignment="1">
      <alignment wrapText="1"/>
    </xf>
    <xf numFmtId="0" fontId="26" fillId="0" borderId="0" xfId="5" applyFont="1" applyAlignment="1">
      <alignment horizontal="right"/>
    </xf>
    <xf numFmtId="0" fontId="9" fillId="0" borderId="0" xfId="5" applyAlignment="1">
      <alignment horizontal="right"/>
    </xf>
    <xf numFmtId="168" fontId="23" fillId="2" borderId="0" xfId="5" applyNumberFormat="1" applyFont="1" applyFill="1" applyBorder="1" applyAlignment="1"/>
    <xf numFmtId="0" fontId="29" fillId="0" borderId="2" xfId="212" applyFont="1" applyBorder="1" applyAlignment="1">
      <alignment horizontal="center" vertical="center" wrapText="1"/>
    </xf>
    <xf numFmtId="0" fontId="15" fillId="0" borderId="0" xfId="192" applyFont="1"/>
    <xf numFmtId="0" fontId="32" fillId="0" borderId="2" xfId="192" applyFont="1" applyBorder="1"/>
    <xf numFmtId="177" fontId="33" fillId="0" borderId="2" xfId="5" applyNumberFormat="1" applyFont="1" applyFill="1" applyBorder="1" applyAlignment="1">
      <alignment horizontal="center" vertical="center"/>
    </xf>
    <xf numFmtId="177" fontId="32" fillId="0" borderId="2" xfId="5" applyNumberFormat="1" applyFont="1" applyBorder="1" applyAlignment="1">
      <alignment horizontal="center" vertical="center"/>
    </xf>
    <xf numFmtId="177" fontId="33" fillId="0" borderId="2" xfId="193" applyNumberFormat="1" applyFont="1" applyBorder="1" applyAlignment="1">
      <alignment horizontal="center" vertical="center"/>
    </xf>
    <xf numFmtId="177" fontId="27" fillId="0" borderId="2" xfId="5" applyNumberFormat="1" applyFont="1" applyBorder="1" applyAlignment="1">
      <alignment horizontal="center" vertical="center" wrapText="1"/>
    </xf>
    <xf numFmtId="0" fontId="15" fillId="0" borderId="0" xfId="192" applyFont="1" applyAlignment="1">
      <alignment horizontal="center"/>
    </xf>
    <xf numFmtId="0" fontId="26" fillId="0" borderId="0" xfId="207" applyFont="1" applyAlignment="1" applyProtection="1">
      <alignment horizontal="right" wrapText="1"/>
      <protection hidden="1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205" applyFont="1" applyAlignment="1">
      <alignment horizontal="center" wrapText="1"/>
    </xf>
    <xf numFmtId="0" fontId="28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8" applyNumberFormat="1" applyFont="1" applyFill="1" applyAlignment="1" applyProtection="1">
      <alignment horizontal="center"/>
      <protection hidden="1"/>
    </xf>
    <xf numFmtId="0" fontId="26" fillId="0" borderId="0" xfId="208" applyFont="1" applyBorder="1" applyProtection="1">
      <protection hidden="1"/>
    </xf>
    <xf numFmtId="0" fontId="26" fillId="0" borderId="0" xfId="208" applyFont="1" applyBorder="1" applyAlignment="1" applyProtection="1">
      <alignment horizontal="center"/>
      <protection hidden="1"/>
    </xf>
    <xf numFmtId="0" fontId="26" fillId="0" borderId="0" xfId="208" applyNumberFormat="1" applyFont="1" applyFill="1" applyBorder="1" applyAlignment="1" applyProtection="1">
      <alignment horizontal="center"/>
      <protection hidden="1"/>
    </xf>
    <xf numFmtId="0" fontId="35" fillId="0" borderId="2" xfId="207" applyNumberFormat="1" applyFont="1" applyFill="1" applyBorder="1" applyAlignment="1" applyProtection="1">
      <alignment horizontal="center"/>
      <protection hidden="1"/>
    </xf>
    <xf numFmtId="0" fontId="19" fillId="0" borderId="0" xfId="199" applyFont="1" applyFill="1" applyAlignment="1">
      <alignment horizontal="center" vertical="center" wrapText="1"/>
    </xf>
    <xf numFmtId="0" fontId="20" fillId="0" borderId="2" xfId="199" applyFont="1" applyFill="1" applyBorder="1" applyAlignment="1">
      <alignment horizontal="center" wrapText="1"/>
    </xf>
    <xf numFmtId="0" fontId="27" fillId="0" borderId="0" xfId="205" applyFont="1" applyAlignment="1">
      <alignment horizontal="center" wrapText="1"/>
    </xf>
    <xf numFmtId="0" fontId="26" fillId="0" borderId="0" xfId="208" applyFont="1" applyAlignment="1">
      <alignment horizontal="right"/>
    </xf>
    <xf numFmtId="0" fontId="28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207" applyNumberFormat="1" applyFont="1" applyFill="1" applyBorder="1" applyAlignment="1" applyProtection="1">
      <alignment horizontal="center" vertical="top" wrapText="1"/>
      <protection hidden="1"/>
    </xf>
    <xf numFmtId="178" fontId="29" fillId="0" borderId="1" xfId="208" applyNumberFormat="1" applyFont="1" applyFill="1" applyBorder="1" applyAlignment="1" applyProtection="1">
      <alignment horizontal="center"/>
      <protection hidden="1"/>
    </xf>
    <xf numFmtId="178" fontId="29" fillId="0" borderId="6" xfId="208" applyNumberFormat="1" applyFont="1" applyFill="1" applyBorder="1" applyAlignment="1" applyProtection="1">
      <alignment horizontal="center"/>
      <protection hidden="1"/>
    </xf>
    <xf numFmtId="178" fontId="29" fillId="0" borderId="3" xfId="208" applyNumberFormat="1" applyFont="1" applyFill="1" applyBorder="1" applyAlignment="1" applyProtection="1">
      <alignment horizontal="center"/>
      <protection hidden="1"/>
    </xf>
    <xf numFmtId="174" fontId="29" fillId="0" borderId="1" xfId="207" applyNumberFormat="1" applyFont="1" applyFill="1" applyBorder="1" applyAlignment="1" applyProtection="1">
      <alignment horizontal="center" wrapText="1"/>
      <protection hidden="1"/>
    </xf>
    <xf numFmtId="174" fontId="29" fillId="0" borderId="6" xfId="207" applyNumberFormat="1" applyFont="1" applyFill="1" applyBorder="1" applyAlignment="1" applyProtection="1">
      <alignment horizontal="center" wrapText="1"/>
      <protection hidden="1"/>
    </xf>
    <xf numFmtId="174" fontId="29" fillId="0" borderId="3" xfId="207" applyNumberFormat="1" applyFont="1" applyFill="1" applyBorder="1" applyAlignment="1" applyProtection="1">
      <alignment horizontal="center" wrapText="1"/>
      <protection hidden="1"/>
    </xf>
    <xf numFmtId="0" fontId="27" fillId="0" borderId="0" xfId="207" applyFont="1" applyAlignment="1">
      <alignment horizontal="center" wrapText="1"/>
    </xf>
    <xf numFmtId="0" fontId="30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30" fillId="0" borderId="2" xfId="206" applyNumberFormat="1" applyFont="1" applyFill="1" applyBorder="1" applyAlignment="1" applyProtection="1">
      <alignment horizontal="center" wrapText="1"/>
      <protection hidden="1"/>
    </xf>
    <xf numFmtId="0" fontId="28" fillId="0" borderId="2" xfId="206" applyNumberFormat="1" applyFont="1" applyFill="1" applyBorder="1" applyAlignment="1" applyProtection="1">
      <alignment horizontal="center" wrapText="1"/>
      <protection hidden="1"/>
    </xf>
    <xf numFmtId="0" fontId="31" fillId="0" borderId="0" xfId="5" applyFont="1" applyFill="1" applyBorder="1" applyAlignment="1">
      <alignment horizontal="center" vertical="center" wrapText="1"/>
    </xf>
    <xf numFmtId="0" fontId="17" fillId="0" borderId="5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29" fillId="0" borderId="5" xfId="212" applyFont="1" applyBorder="1" applyAlignment="1">
      <alignment horizontal="center" vertical="center" wrapText="1"/>
    </xf>
    <xf numFmtId="0" fontId="29" fillId="0" borderId="4" xfId="212" applyFont="1" applyBorder="1" applyAlignment="1">
      <alignment horizontal="center" vertical="center" wrapText="1"/>
    </xf>
    <xf numFmtId="0" fontId="29" fillId="0" borderId="1" xfId="212" applyFont="1" applyBorder="1" applyAlignment="1">
      <alignment horizontal="center" vertical="center" wrapText="1"/>
    </xf>
    <xf numFmtId="0" fontId="29" fillId="0" borderId="6" xfId="212" applyFont="1" applyBorder="1" applyAlignment="1">
      <alignment horizontal="center" vertical="center" wrapText="1"/>
    </xf>
    <xf numFmtId="0" fontId="29" fillId="0" borderId="3" xfId="212" applyFont="1" applyBorder="1" applyAlignment="1">
      <alignment horizontal="center" vertical="center" wrapText="1"/>
    </xf>
    <xf numFmtId="0" fontId="26" fillId="0" borderId="0" xfId="210" applyFont="1" applyAlignment="1">
      <alignment horizontal="right"/>
    </xf>
    <xf numFmtId="0" fontId="27" fillId="0" borderId="0" xfId="4" applyFont="1" applyAlignment="1">
      <alignment horizontal="center" wrapText="1"/>
    </xf>
    <xf numFmtId="0" fontId="33" fillId="0" borderId="0" xfId="5" applyFont="1" applyAlignment="1">
      <alignment horizontal="center" wrapText="1"/>
    </xf>
    <xf numFmtId="0" fontId="23" fillId="0" borderId="7" xfId="4" applyFont="1" applyBorder="1" applyAlignment="1">
      <alignment horizontal="right"/>
    </xf>
  </cellXfs>
  <cellStyles count="221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8" xr:uid="{00000000-0005-0000-0000-000006000000}"/>
    <cellStyle name="Обычный 13" xfId="3" xr:uid="{00000000-0005-0000-0000-000007000000}"/>
    <cellStyle name="Обычный 13 2" xfId="209" xr:uid="{00000000-0005-0000-0000-000008000000}"/>
    <cellStyle name="Обычный 14" xfId="220" xr:uid="{00000000-0005-0000-0000-000009000000}"/>
    <cellStyle name="Обычный 18" xfId="8" xr:uid="{00000000-0005-0000-0000-00000A000000}"/>
    <cellStyle name="Обычный 2" xfId="9" xr:uid="{00000000-0005-0000-0000-00000B000000}"/>
    <cellStyle name="Обычный 2 10" xfId="10" xr:uid="{00000000-0005-0000-0000-00000C000000}"/>
    <cellStyle name="Обычный 2 10 2" xfId="11" xr:uid="{00000000-0005-0000-0000-00000D000000}"/>
    <cellStyle name="Обычный 2 10 3" xfId="1" xr:uid="{00000000-0005-0000-0000-00000E000000}"/>
    <cellStyle name="Обычный 2 10 3 2" xfId="12" xr:uid="{00000000-0005-0000-0000-00000F000000}"/>
    <cellStyle name="Обычный 2 10 3 3" xfId="207" xr:uid="{00000000-0005-0000-0000-000010000000}"/>
    <cellStyle name="Обычный 2 11" xfId="13" xr:uid="{00000000-0005-0000-0000-000011000000}"/>
    <cellStyle name="Обычный 2 11 2" xfId="14" xr:uid="{00000000-0005-0000-0000-000012000000}"/>
    <cellStyle name="Обычный 2 11 2 2" xfId="15" xr:uid="{00000000-0005-0000-0000-000013000000}"/>
    <cellStyle name="Обычный 2 11 2 2 2" xfId="210" xr:uid="{00000000-0005-0000-0000-000014000000}"/>
    <cellStyle name="Обычный 2 11 3" xfId="16" xr:uid="{00000000-0005-0000-0000-000015000000}"/>
    <cellStyle name="Обычный 2 11 4" xfId="17" xr:uid="{00000000-0005-0000-0000-000016000000}"/>
    <cellStyle name="Обычный 2 11 4 2" xfId="18" xr:uid="{00000000-0005-0000-0000-000017000000}"/>
    <cellStyle name="Обычный 2 11 5" xfId="19" xr:uid="{00000000-0005-0000-0000-000018000000}"/>
    <cellStyle name="Обычный 2 12" xfId="20" xr:uid="{00000000-0005-0000-0000-000019000000}"/>
    <cellStyle name="Обычный 2 12 2" xfId="21" xr:uid="{00000000-0005-0000-0000-00001A000000}"/>
    <cellStyle name="Обычный 2 12 3" xfId="22" xr:uid="{00000000-0005-0000-0000-00001B000000}"/>
    <cellStyle name="Обычный 2 12 3 2" xfId="23" xr:uid="{00000000-0005-0000-0000-00001C000000}"/>
    <cellStyle name="Обычный 2 12 3 2 2" xfId="24" xr:uid="{00000000-0005-0000-0000-00001D000000}"/>
    <cellStyle name="Обычный 2 12 3 2 2 2" xfId="25" xr:uid="{00000000-0005-0000-0000-00001E000000}"/>
    <cellStyle name="Обычный 2 13" xfId="26" xr:uid="{00000000-0005-0000-0000-00001F000000}"/>
    <cellStyle name="Обычный 2 14" xfId="27" xr:uid="{00000000-0005-0000-0000-000020000000}"/>
    <cellStyle name="Обычный 2 14 2" xfId="28" xr:uid="{00000000-0005-0000-0000-000021000000}"/>
    <cellStyle name="Обычный 2 14 2 2" xfId="29" xr:uid="{00000000-0005-0000-0000-000022000000}"/>
    <cellStyle name="Обычный 2 14 3" xfId="30" xr:uid="{00000000-0005-0000-0000-000023000000}"/>
    <cellStyle name="Обычный 2 15" xfId="31" xr:uid="{00000000-0005-0000-0000-000024000000}"/>
    <cellStyle name="Обычный 2 15 2" xfId="32" xr:uid="{00000000-0005-0000-0000-000025000000}"/>
    <cellStyle name="Обычный 2 16" xfId="33" xr:uid="{00000000-0005-0000-0000-000026000000}"/>
    <cellStyle name="Обычный 2 17" xfId="34" xr:uid="{00000000-0005-0000-0000-000027000000}"/>
    <cellStyle name="Обычный 2 18" xfId="35" xr:uid="{00000000-0005-0000-0000-000028000000}"/>
    <cellStyle name="Обычный 2 19" xfId="36" xr:uid="{00000000-0005-0000-0000-000029000000}"/>
    <cellStyle name="Обычный 2 2" xfId="37" xr:uid="{00000000-0005-0000-0000-00002A000000}"/>
    <cellStyle name="Обычный 2 2 2" xfId="38" xr:uid="{00000000-0005-0000-0000-00002B000000}"/>
    <cellStyle name="Обычный 2 20" xfId="39" xr:uid="{00000000-0005-0000-0000-00002C000000}"/>
    <cellStyle name="Обычный 2 20 2" xfId="40" xr:uid="{00000000-0005-0000-0000-00002D000000}"/>
    <cellStyle name="Обычный 2 21" xfId="41" xr:uid="{00000000-0005-0000-0000-00002E000000}"/>
    <cellStyle name="Обычный 2 22" xfId="42" xr:uid="{00000000-0005-0000-0000-00002F000000}"/>
    <cellStyle name="Обычный 2 22 2" xfId="43" xr:uid="{00000000-0005-0000-0000-000030000000}"/>
    <cellStyle name="Обычный 2 22 3" xfId="44" xr:uid="{00000000-0005-0000-0000-000031000000}"/>
    <cellStyle name="Обычный 2 22 4" xfId="45" xr:uid="{00000000-0005-0000-0000-000032000000}"/>
    <cellStyle name="Обычный 2 22 5" xfId="46" xr:uid="{00000000-0005-0000-0000-000033000000}"/>
    <cellStyle name="Обычный 2 23" xfId="47" xr:uid="{00000000-0005-0000-0000-000034000000}"/>
    <cellStyle name="Обычный 2 24" xfId="48" xr:uid="{00000000-0005-0000-0000-000035000000}"/>
    <cellStyle name="Обычный 2 24 2" xfId="49" xr:uid="{00000000-0005-0000-0000-000036000000}"/>
    <cellStyle name="Обычный 2 24 3" xfId="50" xr:uid="{00000000-0005-0000-0000-000037000000}"/>
    <cellStyle name="Обычный 2 24 3 2" xfId="51" xr:uid="{00000000-0005-0000-0000-000038000000}"/>
    <cellStyle name="Обычный 2 24 3 2 2" xfId="52" xr:uid="{00000000-0005-0000-0000-000039000000}"/>
    <cellStyle name="Обычный 2 24 3 2 2 2" xfId="2" xr:uid="{00000000-0005-0000-0000-00003A000000}"/>
    <cellStyle name="Обычный 2 24 3 2 2 2 2" xfId="205" xr:uid="{00000000-0005-0000-0000-00003B000000}"/>
    <cellStyle name="Обычный 2 24 3 3" xfId="53" xr:uid="{00000000-0005-0000-0000-00003C000000}"/>
    <cellStyle name="Обычный 2 24 3 3 2" xfId="54" xr:uid="{00000000-0005-0000-0000-00003D000000}"/>
    <cellStyle name="Обычный 2 24 3 4" xfId="55" xr:uid="{00000000-0005-0000-0000-00003E000000}"/>
    <cellStyle name="Обычный 2 24 3 4 2" xfId="56" xr:uid="{00000000-0005-0000-0000-00003F000000}"/>
    <cellStyle name="Обычный 2 24 3 5" xfId="57" xr:uid="{00000000-0005-0000-0000-000040000000}"/>
    <cellStyle name="Обычный 2 24 3 5 2" xfId="58" xr:uid="{00000000-0005-0000-0000-000041000000}"/>
    <cellStyle name="Обычный 2 24 3 6" xfId="59" xr:uid="{00000000-0005-0000-0000-000042000000}"/>
    <cellStyle name="Обычный 2 24 3 6 2" xfId="60" xr:uid="{00000000-0005-0000-0000-000043000000}"/>
    <cellStyle name="Обычный 2 24 3 7" xfId="61" xr:uid="{00000000-0005-0000-0000-000044000000}"/>
    <cellStyle name="Обычный 2 24 4" xfId="62" xr:uid="{00000000-0005-0000-0000-000045000000}"/>
    <cellStyle name="Обычный 2 24 4 2" xfId="63" xr:uid="{00000000-0005-0000-0000-000046000000}"/>
    <cellStyle name="Обычный 2 24 5" xfId="64" xr:uid="{00000000-0005-0000-0000-000047000000}"/>
    <cellStyle name="Обычный 2 24 5 2" xfId="65" xr:uid="{00000000-0005-0000-0000-000048000000}"/>
    <cellStyle name="Обычный 2 24 6" xfId="66" xr:uid="{00000000-0005-0000-0000-000049000000}"/>
    <cellStyle name="Обычный 2 24 6 2" xfId="67" xr:uid="{00000000-0005-0000-0000-00004A000000}"/>
    <cellStyle name="Обычный 2 24 7" xfId="68" xr:uid="{00000000-0005-0000-0000-00004B000000}"/>
    <cellStyle name="Обычный 2 24 7 2" xfId="69" xr:uid="{00000000-0005-0000-0000-00004C000000}"/>
    <cellStyle name="Обычный 2 24 8" xfId="70" xr:uid="{00000000-0005-0000-0000-00004D000000}"/>
    <cellStyle name="Обычный 2 24 8 2" xfId="71" xr:uid="{00000000-0005-0000-0000-00004E000000}"/>
    <cellStyle name="Обычный 2 25" xfId="72" xr:uid="{00000000-0005-0000-0000-00004F000000}"/>
    <cellStyle name="Обычный 2 26" xfId="73" xr:uid="{00000000-0005-0000-0000-000050000000}"/>
    <cellStyle name="Обычный 2 27" xfId="74" xr:uid="{00000000-0005-0000-0000-000051000000}"/>
    <cellStyle name="Обычный 2 28" xfId="75" xr:uid="{00000000-0005-0000-0000-000052000000}"/>
    <cellStyle name="Обычный 2 29" xfId="76" xr:uid="{00000000-0005-0000-0000-000053000000}"/>
    <cellStyle name="Обычный 2 3" xfId="77" xr:uid="{00000000-0005-0000-0000-000054000000}"/>
    <cellStyle name="Обычный 2 30" xfId="78" xr:uid="{00000000-0005-0000-0000-000055000000}"/>
    <cellStyle name="Обычный 2 31" xfId="79" xr:uid="{00000000-0005-0000-0000-000056000000}"/>
    <cellStyle name="Обычный 2 32" xfId="80" xr:uid="{00000000-0005-0000-0000-000057000000}"/>
    <cellStyle name="Обычный 2 33" xfId="81" xr:uid="{00000000-0005-0000-0000-000058000000}"/>
    <cellStyle name="Обычный 2 34" xfId="82" xr:uid="{00000000-0005-0000-0000-000059000000}"/>
    <cellStyle name="Обычный 2 35" xfId="83" xr:uid="{00000000-0005-0000-0000-00005A000000}"/>
    <cellStyle name="Обычный 2 36" xfId="84" xr:uid="{00000000-0005-0000-0000-00005B000000}"/>
    <cellStyle name="Обычный 2 37" xfId="85" xr:uid="{00000000-0005-0000-0000-00005C000000}"/>
    <cellStyle name="Обычный 2 38" xfId="86" xr:uid="{00000000-0005-0000-0000-00005D000000}"/>
    <cellStyle name="Обычный 2 39" xfId="87" xr:uid="{00000000-0005-0000-0000-00005E000000}"/>
    <cellStyle name="Обычный 2 4" xfId="88" xr:uid="{00000000-0005-0000-0000-00005F000000}"/>
    <cellStyle name="Обычный 2 40" xfId="89" xr:uid="{00000000-0005-0000-0000-000060000000}"/>
    <cellStyle name="Обычный 2 40 2" xfId="90" xr:uid="{00000000-0005-0000-0000-000061000000}"/>
    <cellStyle name="Обычный 2 40 3" xfId="91" xr:uid="{00000000-0005-0000-0000-000062000000}"/>
    <cellStyle name="Обычный 2 40 3 2" xfId="92" xr:uid="{00000000-0005-0000-0000-000063000000}"/>
    <cellStyle name="Обычный 2 40 3 3" xfId="93" xr:uid="{00000000-0005-0000-0000-000064000000}"/>
    <cellStyle name="Обычный 2 40 3 3 2" xfId="94" xr:uid="{00000000-0005-0000-0000-000065000000}"/>
    <cellStyle name="Обычный 2 40 3 3 2 2" xfId="95" xr:uid="{00000000-0005-0000-0000-000066000000}"/>
    <cellStyle name="Обычный 2 40 3 3 3" xfId="96" xr:uid="{00000000-0005-0000-0000-000067000000}"/>
    <cellStyle name="Обычный 2 40 3 3 3 2" xfId="97" xr:uid="{00000000-0005-0000-0000-000068000000}"/>
    <cellStyle name="Обычный 2 40 3 3 4" xfId="98" xr:uid="{00000000-0005-0000-0000-000069000000}"/>
    <cellStyle name="Обычный 2 40 3 3 4 2" xfId="99" xr:uid="{00000000-0005-0000-0000-00006A000000}"/>
    <cellStyle name="Обычный 2 40 3 3 5" xfId="100" xr:uid="{00000000-0005-0000-0000-00006B000000}"/>
    <cellStyle name="Обычный 2 40 3 3 5 2" xfId="101" xr:uid="{00000000-0005-0000-0000-00006C000000}"/>
    <cellStyle name="Обычный 2 40 3 3 6" xfId="102" xr:uid="{00000000-0005-0000-0000-00006D000000}"/>
    <cellStyle name="Обычный 2 40 3 3 6 2" xfId="103" xr:uid="{00000000-0005-0000-0000-00006E000000}"/>
    <cellStyle name="Обычный 2 40 3 3 7" xfId="104" xr:uid="{00000000-0005-0000-0000-00006F000000}"/>
    <cellStyle name="Обычный 2 40 3 4" xfId="105" xr:uid="{00000000-0005-0000-0000-000070000000}"/>
    <cellStyle name="Обычный 2 40 3 4 2" xfId="106" xr:uid="{00000000-0005-0000-0000-000071000000}"/>
    <cellStyle name="Обычный 2 40 3 5" xfId="107" xr:uid="{00000000-0005-0000-0000-000072000000}"/>
    <cellStyle name="Обычный 2 40 3 5 2" xfId="108" xr:uid="{00000000-0005-0000-0000-000073000000}"/>
    <cellStyle name="Обычный 2 40 3 6" xfId="109" xr:uid="{00000000-0005-0000-0000-000074000000}"/>
    <cellStyle name="Обычный 2 40 3 6 2" xfId="110" xr:uid="{00000000-0005-0000-0000-000075000000}"/>
    <cellStyle name="Обычный 2 40 3 7" xfId="111" xr:uid="{00000000-0005-0000-0000-000076000000}"/>
    <cellStyle name="Обычный 2 40 3 7 2" xfId="112" xr:uid="{00000000-0005-0000-0000-000077000000}"/>
    <cellStyle name="Обычный 2 40 3 8" xfId="113" xr:uid="{00000000-0005-0000-0000-000078000000}"/>
    <cellStyle name="Обычный 2 40 3 8 2" xfId="114" xr:uid="{00000000-0005-0000-0000-000079000000}"/>
    <cellStyle name="Обычный 2 41" xfId="115" xr:uid="{00000000-0005-0000-0000-00007A000000}"/>
    <cellStyle name="Обычный 2 41 2" xfId="116" xr:uid="{00000000-0005-0000-0000-00007B000000}"/>
    <cellStyle name="Обычный 2 41 3" xfId="117" xr:uid="{00000000-0005-0000-0000-00007C000000}"/>
    <cellStyle name="Обычный 2 41 3 2" xfId="118" xr:uid="{00000000-0005-0000-0000-00007D000000}"/>
    <cellStyle name="Обычный 2 41 3 2 2" xfId="119" xr:uid="{00000000-0005-0000-0000-00007E000000}"/>
    <cellStyle name="Обычный 2 41 3 3" xfId="120" xr:uid="{00000000-0005-0000-0000-00007F000000}"/>
    <cellStyle name="Обычный 2 41 3 3 2" xfId="121" xr:uid="{00000000-0005-0000-0000-000080000000}"/>
    <cellStyle name="Обычный 2 41 3 4" xfId="122" xr:uid="{00000000-0005-0000-0000-000081000000}"/>
    <cellStyle name="Обычный 2 41 3 4 2" xfId="123" xr:uid="{00000000-0005-0000-0000-000082000000}"/>
    <cellStyle name="Обычный 2 41 3 5" xfId="124" xr:uid="{00000000-0005-0000-0000-000083000000}"/>
    <cellStyle name="Обычный 2 41 3 5 2" xfId="125" xr:uid="{00000000-0005-0000-0000-000084000000}"/>
    <cellStyle name="Обычный 2 41 3 6" xfId="126" xr:uid="{00000000-0005-0000-0000-000085000000}"/>
    <cellStyle name="Обычный 2 41 3 6 2" xfId="127" xr:uid="{00000000-0005-0000-0000-000086000000}"/>
    <cellStyle name="Обычный 2 41 3 7" xfId="128" xr:uid="{00000000-0005-0000-0000-000087000000}"/>
    <cellStyle name="Обычный 2 41 4" xfId="129" xr:uid="{00000000-0005-0000-0000-000088000000}"/>
    <cellStyle name="Обычный 2 41 4 2" xfId="130" xr:uid="{00000000-0005-0000-0000-000089000000}"/>
    <cellStyle name="Обычный 2 41 5" xfId="131" xr:uid="{00000000-0005-0000-0000-00008A000000}"/>
    <cellStyle name="Обычный 2 41 5 2" xfId="132" xr:uid="{00000000-0005-0000-0000-00008B000000}"/>
    <cellStyle name="Обычный 2 41 6" xfId="133" xr:uid="{00000000-0005-0000-0000-00008C000000}"/>
    <cellStyle name="Обычный 2 41 6 2" xfId="134" xr:uid="{00000000-0005-0000-0000-00008D000000}"/>
    <cellStyle name="Обычный 2 41 7" xfId="135" xr:uid="{00000000-0005-0000-0000-00008E000000}"/>
    <cellStyle name="Обычный 2 41 7 2" xfId="136" xr:uid="{00000000-0005-0000-0000-00008F000000}"/>
    <cellStyle name="Обычный 2 41 8" xfId="137" xr:uid="{00000000-0005-0000-0000-000090000000}"/>
    <cellStyle name="Обычный 2 41 8 2" xfId="138" xr:uid="{00000000-0005-0000-0000-000091000000}"/>
    <cellStyle name="Обычный 2 42" xfId="139" xr:uid="{00000000-0005-0000-0000-000092000000}"/>
    <cellStyle name="Обычный 2 43" xfId="140" xr:uid="{00000000-0005-0000-0000-000093000000}"/>
    <cellStyle name="Обычный 2 44" xfId="141" xr:uid="{00000000-0005-0000-0000-000094000000}"/>
    <cellStyle name="Обычный 2 45" xfId="142" xr:uid="{00000000-0005-0000-0000-000095000000}"/>
    <cellStyle name="Обычный 2 46" xfId="143" xr:uid="{00000000-0005-0000-0000-000096000000}"/>
    <cellStyle name="Обычный 2 47" xfId="144" xr:uid="{00000000-0005-0000-0000-000097000000}"/>
    <cellStyle name="Обычный 2 48" xfId="145" xr:uid="{00000000-0005-0000-0000-000098000000}"/>
    <cellStyle name="Обычный 2 49" xfId="146" xr:uid="{00000000-0005-0000-0000-000099000000}"/>
    <cellStyle name="Обычный 2 5" xfId="147" xr:uid="{00000000-0005-0000-0000-00009A000000}"/>
    <cellStyle name="Обычный 2 50" xfId="148" xr:uid="{00000000-0005-0000-0000-00009B000000}"/>
    <cellStyle name="Обычный 2 51" xfId="149" xr:uid="{00000000-0005-0000-0000-00009C000000}"/>
    <cellStyle name="Обычный 2 52" xfId="150" xr:uid="{00000000-0005-0000-0000-00009D000000}"/>
    <cellStyle name="Обычный 2 53" xfId="151" xr:uid="{00000000-0005-0000-0000-00009E000000}"/>
    <cellStyle name="Обычный 2 54" xfId="152" xr:uid="{00000000-0005-0000-0000-00009F000000}"/>
    <cellStyle name="Обычный 2 55" xfId="153" xr:uid="{00000000-0005-0000-0000-0000A0000000}"/>
    <cellStyle name="Обычный 2 56" xfId="154" xr:uid="{00000000-0005-0000-0000-0000A1000000}"/>
    <cellStyle name="Обычный 2 57" xfId="155" xr:uid="{00000000-0005-0000-0000-0000A2000000}"/>
    <cellStyle name="Обычный 2 58" xfId="156" xr:uid="{00000000-0005-0000-0000-0000A3000000}"/>
    <cellStyle name="Обычный 2 59" xfId="157" xr:uid="{00000000-0005-0000-0000-0000A4000000}"/>
    <cellStyle name="Обычный 2 6" xfId="158" xr:uid="{00000000-0005-0000-0000-0000A5000000}"/>
    <cellStyle name="Обычный 2 60" xfId="159" xr:uid="{00000000-0005-0000-0000-0000A6000000}"/>
    <cellStyle name="Обычный 2 61" xfId="160" xr:uid="{00000000-0005-0000-0000-0000A7000000}"/>
    <cellStyle name="Обычный 2 61 2" xfId="161" xr:uid="{00000000-0005-0000-0000-0000A8000000}"/>
    <cellStyle name="Обычный 2 62" xfId="162" xr:uid="{00000000-0005-0000-0000-0000A9000000}"/>
    <cellStyle name="Обычный 2 63" xfId="215" xr:uid="{00000000-0005-0000-0000-0000AA000000}"/>
    <cellStyle name="Обычный 2 64" xfId="216" xr:uid="{00000000-0005-0000-0000-0000AB000000}"/>
    <cellStyle name="Обычный 2 65" xfId="217" xr:uid="{00000000-0005-0000-0000-0000AC000000}"/>
    <cellStyle name="Обычный 2 66" xfId="218" xr:uid="{00000000-0005-0000-0000-0000AD000000}"/>
    <cellStyle name="Обычный 2 7" xfId="163" xr:uid="{00000000-0005-0000-0000-0000AE000000}"/>
    <cellStyle name="Обычный 2 8" xfId="164" xr:uid="{00000000-0005-0000-0000-0000AF000000}"/>
    <cellStyle name="Обычный 2 9" xfId="165" xr:uid="{00000000-0005-0000-0000-0000B0000000}"/>
    <cellStyle name="Обычный 3" xfId="166" xr:uid="{00000000-0005-0000-0000-0000B1000000}"/>
    <cellStyle name="Обычный 3 10" xfId="167" xr:uid="{00000000-0005-0000-0000-0000B2000000}"/>
    <cellStyle name="Обычный 3 11" xfId="168" xr:uid="{00000000-0005-0000-0000-0000B3000000}"/>
    <cellStyle name="Обычный 3 12" xfId="169" xr:uid="{00000000-0005-0000-0000-0000B4000000}"/>
    <cellStyle name="Обычный 3 2" xfId="170" xr:uid="{00000000-0005-0000-0000-0000B5000000}"/>
    <cellStyle name="Обычный 3 2 10" xfId="171" xr:uid="{00000000-0005-0000-0000-0000B6000000}"/>
    <cellStyle name="Обычный 3 2 11" xfId="172" xr:uid="{00000000-0005-0000-0000-0000B7000000}"/>
    <cellStyle name="Обычный 3 2 12" xfId="173" xr:uid="{00000000-0005-0000-0000-0000B8000000}"/>
    <cellStyle name="Обычный 3 2 13" xfId="204" xr:uid="{00000000-0005-0000-0000-0000B9000000}"/>
    <cellStyle name="Обычный 3 2 14" xfId="214" xr:uid="{00000000-0005-0000-0000-0000BA000000}"/>
    <cellStyle name="Обычный 3 2 2" xfId="174" xr:uid="{00000000-0005-0000-0000-0000BB000000}"/>
    <cellStyle name="Обычный 3 2 3" xfId="175" xr:uid="{00000000-0005-0000-0000-0000BC000000}"/>
    <cellStyle name="Обычный 3 2 4" xfId="176" xr:uid="{00000000-0005-0000-0000-0000BD000000}"/>
    <cellStyle name="Обычный 3 2 5" xfId="177" xr:uid="{00000000-0005-0000-0000-0000BE000000}"/>
    <cellStyle name="Обычный 3 2 6" xfId="178" xr:uid="{00000000-0005-0000-0000-0000BF000000}"/>
    <cellStyle name="Обычный 3 2 7" xfId="179" xr:uid="{00000000-0005-0000-0000-0000C0000000}"/>
    <cellStyle name="Обычный 3 2 8" xfId="180" xr:uid="{00000000-0005-0000-0000-0000C1000000}"/>
    <cellStyle name="Обычный 3 2 9" xfId="181" xr:uid="{00000000-0005-0000-0000-0000C2000000}"/>
    <cellStyle name="Обычный 3 3" xfId="182" xr:uid="{00000000-0005-0000-0000-0000C3000000}"/>
    <cellStyle name="Обычный 3 4" xfId="183" xr:uid="{00000000-0005-0000-0000-0000C4000000}"/>
    <cellStyle name="Обычный 3 5" xfId="184" xr:uid="{00000000-0005-0000-0000-0000C5000000}"/>
    <cellStyle name="Обычный 3 6" xfId="185" xr:uid="{00000000-0005-0000-0000-0000C6000000}"/>
    <cellStyle name="Обычный 3 7" xfId="186" xr:uid="{00000000-0005-0000-0000-0000C7000000}"/>
    <cellStyle name="Обычный 3 8" xfId="187" xr:uid="{00000000-0005-0000-0000-0000C8000000}"/>
    <cellStyle name="Обычный 3 9" xfId="188" xr:uid="{00000000-0005-0000-0000-0000C9000000}"/>
    <cellStyle name="Обычный 4" xfId="189" xr:uid="{00000000-0005-0000-0000-0000CA000000}"/>
    <cellStyle name="Обычный 4 2" xfId="190" xr:uid="{00000000-0005-0000-0000-0000CB000000}"/>
    <cellStyle name="Обычный 4 3" xfId="191" xr:uid="{00000000-0005-0000-0000-0000CC000000}"/>
    <cellStyle name="Обычный 4 3 2" xfId="192" xr:uid="{00000000-0005-0000-0000-0000CD000000}"/>
    <cellStyle name="Обычный 4 3 2 2" xfId="211" xr:uid="{00000000-0005-0000-0000-0000CE000000}"/>
    <cellStyle name="Обычный 4 3 2 2 2" xfId="219" xr:uid="{00000000-0005-0000-0000-0000CF000000}"/>
    <cellStyle name="Обычный 4 3_дотация районная ноябрь на 18-20" xfId="193" xr:uid="{00000000-0005-0000-0000-0000D0000000}"/>
    <cellStyle name="Обычный 5" xfId="194" xr:uid="{00000000-0005-0000-0000-0000D1000000}"/>
    <cellStyle name="Обычный 6" xfId="195" xr:uid="{00000000-0005-0000-0000-0000D2000000}"/>
    <cellStyle name="Обычный 7" xfId="196" xr:uid="{00000000-0005-0000-0000-0000D3000000}"/>
    <cellStyle name="Обычный 8" xfId="197" xr:uid="{00000000-0005-0000-0000-0000D4000000}"/>
    <cellStyle name="Обычный 9" xfId="198" xr:uid="{00000000-0005-0000-0000-0000D5000000}"/>
    <cellStyle name="Обычный_tmp" xfId="206" xr:uid="{00000000-0005-0000-0000-0000D6000000}"/>
    <cellStyle name="Обычный_Лист1" xfId="212" xr:uid="{00000000-0005-0000-0000-0000D7000000}"/>
    <cellStyle name="Обычный_Лист1 2" xfId="199" xr:uid="{00000000-0005-0000-0000-0000D8000000}"/>
    <cellStyle name="Стиль 1" xfId="200" xr:uid="{00000000-0005-0000-0000-0000D9000000}"/>
    <cellStyle name="Стиль 1 2" xfId="201" xr:uid="{00000000-0005-0000-0000-0000DA000000}"/>
    <cellStyle name="Финансовый 2" xfId="202" xr:uid="{00000000-0005-0000-0000-0000DB000000}"/>
    <cellStyle name="Финансовый 3" xfId="213" xr:uid="{00000000-0005-0000-0000-0000D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28194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1400175"/>
          <a:ext cx="28098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0</xdr:row>
      <xdr:rowOff>0</xdr:rowOff>
    </xdr:from>
    <xdr:to>
      <xdr:col>6</xdr:col>
      <xdr:colOff>781049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848224" y="0"/>
          <a:ext cx="318135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200025</xdr:colOff>
      <xdr:row>7</xdr:row>
      <xdr:rowOff>0</xdr:rowOff>
    </xdr:from>
    <xdr:to>
      <xdr:col>6</xdr:col>
      <xdr:colOff>771524</xdr:colOff>
      <xdr:row>12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1400175"/>
          <a:ext cx="3152774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09950" y="13335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2021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2022 и 2023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419100</xdr:colOff>
      <xdr:row>0</xdr:row>
      <xdr:rowOff>1</xdr:rowOff>
    </xdr:from>
    <xdr:to>
      <xdr:col>5</xdr:col>
      <xdr:colOff>10140</xdr:colOff>
      <xdr:row>6</xdr:row>
      <xdr:rowOff>152401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09950" y="1"/>
          <a:ext cx="292479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372100" y="1508760"/>
          <a:ext cx="300609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971550</xdr:colOff>
      <xdr:row>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400675" y="47625"/>
          <a:ext cx="2901315" cy="12934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86"/>
  <sheetViews>
    <sheetView workbookViewId="0">
      <selection activeCell="C84" sqref="C84"/>
    </sheetView>
  </sheetViews>
  <sheetFormatPr defaultColWidth="9.140625" defaultRowHeight="12.75" x14ac:dyDescent="0.2"/>
  <cols>
    <col min="1" max="1" width="68.42578125" style="1" customWidth="1"/>
    <col min="2" max="2" width="27.5703125" style="1" customWidth="1"/>
    <col min="3" max="3" width="13.2851562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4"/>
      <c r="B16" s="4"/>
    </row>
    <row r="17" spans="1:5" x14ac:dyDescent="0.2">
      <c r="A17" s="175" t="s">
        <v>1</v>
      </c>
      <c r="B17" s="175"/>
      <c r="C17" s="175"/>
    </row>
    <row r="18" spans="1:5" ht="29.25" customHeight="1" x14ac:dyDescent="0.2">
      <c r="A18" s="175"/>
      <c r="B18" s="175"/>
      <c r="C18" s="175"/>
    </row>
    <row r="19" spans="1:5" ht="15.75" x14ac:dyDescent="0.2">
      <c r="A19" s="5"/>
      <c r="B19" s="6"/>
      <c r="C19" s="7" t="s">
        <v>0</v>
      </c>
    </row>
    <row r="20" spans="1:5" ht="42.75" x14ac:dyDescent="0.2">
      <c r="A20" s="8" t="s">
        <v>2</v>
      </c>
      <c r="B20" s="9" t="s">
        <v>3</v>
      </c>
      <c r="C20" s="10" t="s">
        <v>4</v>
      </c>
    </row>
    <row r="21" spans="1:5" ht="14.25" x14ac:dyDescent="0.2">
      <c r="A21" s="11" t="s">
        <v>5</v>
      </c>
      <c r="B21" s="8" t="s">
        <v>6</v>
      </c>
      <c r="C21" s="110">
        <f>C22+C26+C31+C35+C38+C40+C43+C46+C50+C24+C33</f>
        <v>159477.34170000005</v>
      </c>
      <c r="E21" s="12"/>
    </row>
    <row r="22" spans="1:5" s="13" customFormat="1" ht="14.25" x14ac:dyDescent="0.2">
      <c r="A22" s="11" t="s">
        <v>7</v>
      </c>
      <c r="B22" s="8" t="s">
        <v>8</v>
      </c>
      <c r="C22" s="110">
        <f>C23</f>
        <v>105455</v>
      </c>
      <c r="E22" s="14"/>
    </row>
    <row r="23" spans="1:5" s="45" customFormat="1" ht="15" x14ac:dyDescent="0.25">
      <c r="A23" s="123" t="s">
        <v>9</v>
      </c>
      <c r="B23" s="124" t="s">
        <v>10</v>
      </c>
      <c r="C23" s="125">
        <v>105455</v>
      </c>
      <c r="E23" s="126"/>
    </row>
    <row r="24" spans="1:5" ht="28.5" x14ac:dyDescent="0.2">
      <c r="A24" s="16" t="s">
        <v>11</v>
      </c>
      <c r="B24" s="8" t="s">
        <v>12</v>
      </c>
      <c r="C24" s="110">
        <f>C25</f>
        <v>370.7</v>
      </c>
    </row>
    <row r="25" spans="1:5" s="19" customFormat="1" ht="30" x14ac:dyDescent="0.25">
      <c r="A25" s="17" t="s">
        <v>13</v>
      </c>
      <c r="B25" s="18" t="s">
        <v>14</v>
      </c>
      <c r="C25" s="112">
        <v>370.7</v>
      </c>
      <c r="D25" s="19" t="s">
        <v>15</v>
      </c>
    </row>
    <row r="26" spans="1:5" s="13" customFormat="1" ht="14.25" x14ac:dyDescent="0.2">
      <c r="A26" s="20" t="s">
        <v>16</v>
      </c>
      <c r="B26" s="8" t="s">
        <v>17</v>
      </c>
      <c r="C26" s="110">
        <f>C27+C28+C29+C30</f>
        <v>12469</v>
      </c>
    </row>
    <row r="27" spans="1:5" s="13" customFormat="1" ht="30" x14ac:dyDescent="0.25">
      <c r="A27" s="21" t="s">
        <v>18</v>
      </c>
      <c r="B27" s="15" t="s">
        <v>19</v>
      </c>
      <c r="C27" s="111">
        <v>8900</v>
      </c>
    </row>
    <row r="28" spans="1:5" ht="15" x14ac:dyDescent="0.2">
      <c r="A28" s="22" t="s">
        <v>20</v>
      </c>
      <c r="B28" s="23" t="s">
        <v>21</v>
      </c>
      <c r="C28" s="113">
        <v>954</v>
      </c>
    </row>
    <row r="29" spans="1:5" ht="15" x14ac:dyDescent="0.2">
      <c r="A29" s="22" t="s">
        <v>22</v>
      </c>
      <c r="B29" s="23" t="s">
        <v>23</v>
      </c>
      <c r="C29" s="114">
        <v>715</v>
      </c>
    </row>
    <row r="30" spans="1:5" ht="30" x14ac:dyDescent="0.2">
      <c r="A30" s="22" t="s">
        <v>24</v>
      </c>
      <c r="B30" s="23" t="s">
        <v>25</v>
      </c>
      <c r="C30" s="114">
        <v>1900</v>
      </c>
    </row>
    <row r="31" spans="1:5" s="13" customFormat="1" ht="14.25" x14ac:dyDescent="0.2">
      <c r="A31" s="24" t="s">
        <v>26</v>
      </c>
      <c r="B31" s="8" t="s">
        <v>27</v>
      </c>
      <c r="C31" s="110">
        <f>C32</f>
        <v>212</v>
      </c>
    </row>
    <row r="32" spans="1:5" s="26" customFormat="1" ht="30" x14ac:dyDescent="0.2">
      <c r="A32" s="22" t="s">
        <v>28</v>
      </c>
      <c r="B32" s="25" t="s">
        <v>29</v>
      </c>
      <c r="C32" s="114">
        <v>212</v>
      </c>
    </row>
    <row r="33" spans="1:3" s="26" customFormat="1" ht="42.75" hidden="1" x14ac:dyDescent="0.2">
      <c r="A33" s="27" t="s">
        <v>30</v>
      </c>
      <c r="B33" s="28" t="s">
        <v>31</v>
      </c>
      <c r="C33" s="115">
        <f>C34</f>
        <v>0</v>
      </c>
    </row>
    <row r="34" spans="1:3" s="26" customFormat="1" ht="30" hidden="1" x14ac:dyDescent="0.2">
      <c r="A34" s="22" t="s">
        <v>32</v>
      </c>
      <c r="B34" s="25" t="s">
        <v>33</v>
      </c>
      <c r="C34" s="114">
        <v>0</v>
      </c>
    </row>
    <row r="35" spans="1:3" s="13" customFormat="1" ht="42.75" x14ac:dyDescent="0.2">
      <c r="A35" s="24" t="s">
        <v>34</v>
      </c>
      <c r="B35" s="8" t="s">
        <v>35</v>
      </c>
      <c r="C35" s="110">
        <f>C36+C37</f>
        <v>23572.607000000004</v>
      </c>
    </row>
    <row r="36" spans="1:3" ht="75" x14ac:dyDescent="0.25">
      <c r="A36" s="29" t="s">
        <v>36</v>
      </c>
      <c r="B36" s="23" t="s">
        <v>37</v>
      </c>
      <c r="C36" s="111">
        <f>23043.419+488.788</f>
        <v>23532.207000000002</v>
      </c>
    </row>
    <row r="37" spans="1:3" ht="15" x14ac:dyDescent="0.25">
      <c r="A37" s="29" t="s">
        <v>38</v>
      </c>
      <c r="B37" s="23" t="s">
        <v>39</v>
      </c>
      <c r="C37" s="111">
        <v>40.4</v>
      </c>
    </row>
    <row r="38" spans="1:3" s="30" customFormat="1" ht="28.5" x14ac:dyDescent="0.2">
      <c r="A38" s="27" t="s">
        <v>40</v>
      </c>
      <c r="B38" s="28" t="s">
        <v>41</v>
      </c>
      <c r="C38" s="110">
        <f>C39</f>
        <v>1746.2</v>
      </c>
    </row>
    <row r="39" spans="1:3" s="26" customFormat="1" ht="15" x14ac:dyDescent="0.2">
      <c r="A39" s="31" t="s">
        <v>42</v>
      </c>
      <c r="B39" s="25" t="s">
        <v>43</v>
      </c>
      <c r="C39" s="111">
        <v>1746.2</v>
      </c>
    </row>
    <row r="40" spans="1:3" s="13" customFormat="1" ht="28.5" x14ac:dyDescent="0.2">
      <c r="A40" s="24" t="s">
        <v>44</v>
      </c>
      <c r="B40" s="8" t="s">
        <v>45</v>
      </c>
      <c r="C40" s="110">
        <f>C41+C42</f>
        <v>11211.4347</v>
      </c>
    </row>
    <row r="41" spans="1:3" s="26" customFormat="1" ht="15" x14ac:dyDescent="0.25">
      <c r="A41" s="29" t="s">
        <v>46</v>
      </c>
      <c r="B41" s="25" t="s">
        <v>47</v>
      </c>
      <c r="C41" s="111">
        <v>10798.384</v>
      </c>
    </row>
    <row r="42" spans="1:3" s="26" customFormat="1" ht="15" x14ac:dyDescent="0.25">
      <c r="A42" s="29" t="s">
        <v>48</v>
      </c>
      <c r="B42" s="25" t="s">
        <v>49</v>
      </c>
      <c r="C42" s="111">
        <v>413.05070000000001</v>
      </c>
    </row>
    <row r="43" spans="1:3" s="13" customFormat="1" ht="28.5" x14ac:dyDescent="0.2">
      <c r="A43" s="24" t="s">
        <v>50</v>
      </c>
      <c r="B43" s="8" t="s">
        <v>51</v>
      </c>
      <c r="C43" s="110">
        <f>C45+C44</f>
        <v>2989</v>
      </c>
    </row>
    <row r="44" spans="1:3" s="13" customFormat="1" ht="75" x14ac:dyDescent="0.25">
      <c r="A44" s="32" t="s">
        <v>52</v>
      </c>
      <c r="B44" s="23" t="s">
        <v>53</v>
      </c>
      <c r="C44" s="111">
        <f>356+1415</f>
        <v>1771</v>
      </c>
    </row>
    <row r="45" spans="1:3" ht="30" x14ac:dyDescent="0.25">
      <c r="A45" s="32" t="s">
        <v>54</v>
      </c>
      <c r="B45" s="23" t="s">
        <v>55</v>
      </c>
      <c r="C45" s="111">
        <v>1218</v>
      </c>
    </row>
    <row r="46" spans="1:3" s="13" customFormat="1" ht="14.25" x14ac:dyDescent="0.2">
      <c r="A46" s="24" t="s">
        <v>56</v>
      </c>
      <c r="B46" s="8" t="s">
        <v>57</v>
      </c>
      <c r="C46" s="110">
        <f>SUM(C47:C49)</f>
        <v>1384.1</v>
      </c>
    </row>
    <row r="47" spans="1:3" s="13" customFormat="1" ht="30" x14ac:dyDescent="0.25">
      <c r="A47" s="32" t="s">
        <v>58</v>
      </c>
      <c r="B47" s="23" t="s">
        <v>59</v>
      </c>
      <c r="C47" s="111">
        <v>23.3</v>
      </c>
    </row>
    <row r="48" spans="1:3" s="13" customFormat="1" ht="90" x14ac:dyDescent="0.25">
      <c r="A48" s="32" t="s">
        <v>60</v>
      </c>
      <c r="B48" s="23" t="s">
        <v>61</v>
      </c>
      <c r="C48" s="111">
        <f>5.8+19.5</f>
        <v>25.3</v>
      </c>
    </row>
    <row r="49" spans="1:3" s="13" customFormat="1" ht="15" x14ac:dyDescent="0.25">
      <c r="A49" s="32" t="s">
        <v>62</v>
      </c>
      <c r="B49" s="23" t="s">
        <v>63</v>
      </c>
      <c r="C49" s="111">
        <f>855.2+480.3</f>
        <v>1335.5</v>
      </c>
    </row>
    <row r="50" spans="1:3" s="13" customFormat="1" ht="14.25" x14ac:dyDescent="0.2">
      <c r="A50" s="24" t="s">
        <v>64</v>
      </c>
      <c r="B50" s="8" t="s">
        <v>65</v>
      </c>
      <c r="C50" s="110">
        <f>C51+C52</f>
        <v>67.3</v>
      </c>
    </row>
    <row r="51" spans="1:3" ht="15" x14ac:dyDescent="0.25">
      <c r="A51" s="32" t="s">
        <v>66</v>
      </c>
      <c r="B51" s="23" t="s">
        <v>67</v>
      </c>
      <c r="C51" s="114">
        <v>0</v>
      </c>
    </row>
    <row r="52" spans="1:3" ht="15" x14ac:dyDescent="0.25">
      <c r="A52" s="32" t="s">
        <v>68</v>
      </c>
      <c r="B52" s="23" t="s">
        <v>69</v>
      </c>
      <c r="C52" s="114">
        <v>67.3</v>
      </c>
    </row>
    <row r="53" spans="1:3" ht="14.25" x14ac:dyDescent="0.2">
      <c r="A53" s="24" t="s">
        <v>70</v>
      </c>
      <c r="B53" s="8" t="s">
        <v>71</v>
      </c>
      <c r="C53" s="110">
        <f>C54+C79+C81</f>
        <v>1366593.90056</v>
      </c>
    </row>
    <row r="54" spans="1:3" s="13" customFormat="1" ht="28.5" x14ac:dyDescent="0.2">
      <c r="A54" s="24" t="s">
        <v>72</v>
      </c>
      <c r="B54" s="8" t="s">
        <v>73</v>
      </c>
      <c r="C54" s="110">
        <f>C55+C58+C68+C74</f>
        <v>1367771.42102</v>
      </c>
    </row>
    <row r="55" spans="1:3" s="13" customFormat="1" ht="28.5" x14ac:dyDescent="0.2">
      <c r="A55" s="33" t="s">
        <v>74</v>
      </c>
      <c r="B55" s="34" t="s">
        <v>75</v>
      </c>
      <c r="C55" s="110">
        <f>C56+C57</f>
        <v>202922.3</v>
      </c>
    </row>
    <row r="56" spans="1:3" ht="15" x14ac:dyDescent="0.2">
      <c r="A56" s="35" t="s">
        <v>76</v>
      </c>
      <c r="B56" s="36" t="s">
        <v>77</v>
      </c>
      <c r="C56" s="114">
        <v>135592.5</v>
      </c>
    </row>
    <row r="57" spans="1:3" ht="30" x14ac:dyDescent="0.25">
      <c r="A57" s="32" t="s">
        <v>78</v>
      </c>
      <c r="B57" s="23" t="s">
        <v>79</v>
      </c>
      <c r="C57" s="114">
        <v>67329.8</v>
      </c>
    </row>
    <row r="58" spans="1:3" s="13" customFormat="1" ht="30" x14ac:dyDescent="0.25">
      <c r="A58" s="32" t="s">
        <v>80</v>
      </c>
      <c r="B58" s="37" t="s">
        <v>81</v>
      </c>
      <c r="C58" s="110">
        <f>C67+C66+C65+C59+C60+C62+C61+C63+C64</f>
        <v>290254.91529999999</v>
      </c>
    </row>
    <row r="59" spans="1:3" s="13" customFormat="1" ht="30" x14ac:dyDescent="0.25">
      <c r="A59" s="32" t="s">
        <v>82</v>
      </c>
      <c r="B59" s="23" t="s">
        <v>83</v>
      </c>
      <c r="C59" s="111">
        <v>2320.9</v>
      </c>
    </row>
    <row r="60" spans="1:3" s="13" customFormat="1" ht="45" hidden="1" x14ac:dyDescent="0.25">
      <c r="A60" s="32" t="s">
        <v>84</v>
      </c>
      <c r="B60" s="23" t="s">
        <v>85</v>
      </c>
      <c r="C60" s="111">
        <v>0</v>
      </c>
    </row>
    <row r="61" spans="1:3" s="13" customFormat="1" ht="63" hidden="1" x14ac:dyDescent="0.2">
      <c r="A61" s="38" t="s">
        <v>86</v>
      </c>
      <c r="B61" s="23" t="s">
        <v>87</v>
      </c>
      <c r="C61" s="111">
        <v>0</v>
      </c>
    </row>
    <row r="62" spans="1:3" s="13" customFormat="1" ht="60" hidden="1" x14ac:dyDescent="0.25">
      <c r="A62" s="32" t="s">
        <v>88</v>
      </c>
      <c r="B62" s="23" t="s">
        <v>89</v>
      </c>
      <c r="C62" s="111">
        <v>0</v>
      </c>
    </row>
    <row r="63" spans="1:3" s="13" customFormat="1" ht="60" x14ac:dyDescent="0.25">
      <c r="A63" s="32" t="s">
        <v>90</v>
      </c>
      <c r="B63" s="23" t="s">
        <v>91</v>
      </c>
      <c r="C63" s="111">
        <v>26903.200000000001</v>
      </c>
    </row>
    <row r="64" spans="1:3" s="13" customFormat="1" ht="45" x14ac:dyDescent="0.25">
      <c r="A64" s="32" t="s">
        <v>92</v>
      </c>
      <c r="B64" s="23" t="s">
        <v>93</v>
      </c>
      <c r="C64" s="111">
        <v>2820</v>
      </c>
    </row>
    <row r="65" spans="1:3" s="13" customFormat="1" ht="30" x14ac:dyDescent="0.25">
      <c r="A65" s="32" t="s">
        <v>94</v>
      </c>
      <c r="B65" s="23" t="s">
        <v>95</v>
      </c>
      <c r="C65" s="111">
        <v>1172.27925</v>
      </c>
    </row>
    <row r="66" spans="1:3" s="13" customFormat="1" ht="30" x14ac:dyDescent="0.25">
      <c r="A66" s="32" t="s">
        <v>96</v>
      </c>
      <c r="B66" s="23" t="s">
        <v>97</v>
      </c>
      <c r="C66" s="111">
        <v>345.13105000000002</v>
      </c>
    </row>
    <row r="67" spans="1:3" s="13" customFormat="1" ht="15" x14ac:dyDescent="0.25">
      <c r="A67" s="32" t="s">
        <v>98</v>
      </c>
      <c r="B67" s="23" t="s">
        <v>99</v>
      </c>
      <c r="C67" s="111">
        <f>212629.905+32717+11346.5</f>
        <v>256693.405</v>
      </c>
    </row>
    <row r="68" spans="1:3" s="13" customFormat="1" ht="14.25" x14ac:dyDescent="0.2">
      <c r="A68" s="39" t="s">
        <v>100</v>
      </c>
      <c r="B68" s="8" t="s">
        <v>101</v>
      </c>
      <c r="C68" s="116">
        <f>C69+C70+C73+C71+C72</f>
        <v>832004</v>
      </c>
    </row>
    <row r="69" spans="1:3" s="13" customFormat="1" ht="45" x14ac:dyDescent="0.2">
      <c r="A69" s="40" t="s">
        <v>102</v>
      </c>
      <c r="B69" s="23" t="s">
        <v>103</v>
      </c>
      <c r="C69" s="117">
        <f>10364.4+1625.3</f>
        <v>11989.699999999999</v>
      </c>
    </row>
    <row r="70" spans="1:3" s="41" customFormat="1" ht="30" x14ac:dyDescent="0.2">
      <c r="A70" s="40" t="s">
        <v>104</v>
      </c>
      <c r="B70" s="23" t="s">
        <v>105</v>
      </c>
      <c r="C70" s="111">
        <f>20268.5-1941.9-2248.3</f>
        <v>16078.3</v>
      </c>
    </row>
    <row r="71" spans="1:3" s="41" customFormat="1" ht="60" x14ac:dyDescent="0.2">
      <c r="A71" s="35" t="s">
        <v>106</v>
      </c>
      <c r="B71" s="23" t="s">
        <v>107</v>
      </c>
      <c r="C71" s="111">
        <v>31</v>
      </c>
    </row>
    <row r="72" spans="1:3" s="41" customFormat="1" ht="30" x14ac:dyDescent="0.2">
      <c r="A72" s="35" t="s">
        <v>108</v>
      </c>
      <c r="B72" s="23" t="s">
        <v>109</v>
      </c>
      <c r="C72" s="111">
        <v>370.2</v>
      </c>
    </row>
    <row r="73" spans="1:3" s="41" customFormat="1" ht="15" x14ac:dyDescent="0.25">
      <c r="A73" s="32" t="s">
        <v>110</v>
      </c>
      <c r="B73" s="23" t="s">
        <v>111</v>
      </c>
      <c r="C73" s="118">
        <f>663494.8+7000+133040</f>
        <v>803534.8</v>
      </c>
    </row>
    <row r="74" spans="1:3" s="13" customFormat="1" ht="14.25" x14ac:dyDescent="0.2">
      <c r="A74" s="24" t="s">
        <v>112</v>
      </c>
      <c r="B74" s="8" t="s">
        <v>113</v>
      </c>
      <c r="C74" s="110">
        <f>C75+C76+C78+C77</f>
        <v>42590.205719999998</v>
      </c>
    </row>
    <row r="75" spans="1:3" s="44" customFormat="1" ht="45" x14ac:dyDescent="0.2">
      <c r="A75" s="42" t="s">
        <v>114</v>
      </c>
      <c r="B75" s="43" t="s">
        <v>115</v>
      </c>
      <c r="C75" s="119">
        <f>2594.24775+675.05797</f>
        <v>3269.3057199999998</v>
      </c>
    </row>
    <row r="76" spans="1:3" ht="60" x14ac:dyDescent="0.2">
      <c r="A76" s="35" t="s">
        <v>116</v>
      </c>
      <c r="B76" s="25" t="s">
        <v>117</v>
      </c>
      <c r="C76" s="111">
        <f>39020.9+200</f>
        <v>39220.9</v>
      </c>
    </row>
    <row r="77" spans="1:3" ht="30" x14ac:dyDescent="0.2">
      <c r="A77" s="35" t="s">
        <v>118</v>
      </c>
      <c r="B77" s="25" t="s">
        <v>119</v>
      </c>
      <c r="C77" s="111">
        <v>100</v>
      </c>
    </row>
    <row r="78" spans="1:3" ht="15" hidden="1" x14ac:dyDescent="0.2">
      <c r="A78" s="35" t="s">
        <v>120</v>
      </c>
      <c r="B78" s="25" t="s">
        <v>121</v>
      </c>
      <c r="C78" s="111">
        <v>0</v>
      </c>
    </row>
    <row r="79" spans="1:3" s="45" customFormat="1" ht="14.25" x14ac:dyDescent="0.2">
      <c r="A79" s="24" t="s">
        <v>122</v>
      </c>
      <c r="B79" s="8" t="s">
        <v>123</v>
      </c>
      <c r="C79" s="120">
        <f>C80</f>
        <v>5</v>
      </c>
    </row>
    <row r="80" spans="1:3" s="47" customFormat="1" ht="32.25" customHeight="1" x14ac:dyDescent="0.25">
      <c r="A80" s="46" t="s">
        <v>124</v>
      </c>
      <c r="B80" s="23" t="s">
        <v>125</v>
      </c>
      <c r="C80" s="121">
        <v>5</v>
      </c>
    </row>
    <row r="81" spans="1:4" s="47" customFormat="1" ht="14.25" x14ac:dyDescent="0.2">
      <c r="A81" s="48" t="s">
        <v>126</v>
      </c>
      <c r="B81" s="8" t="s">
        <v>127</v>
      </c>
      <c r="C81" s="122">
        <f>C83+C82</f>
        <v>-1182.52046</v>
      </c>
    </row>
    <row r="82" spans="1:4" s="47" customFormat="1" ht="45" x14ac:dyDescent="0.25">
      <c r="A82" s="46" t="s">
        <v>128</v>
      </c>
      <c r="B82" s="23" t="s">
        <v>129</v>
      </c>
      <c r="C82" s="121">
        <v>-27</v>
      </c>
    </row>
    <row r="83" spans="1:4" ht="30" x14ac:dyDescent="0.25">
      <c r="A83" s="32" t="s">
        <v>130</v>
      </c>
      <c r="B83" s="23" t="s">
        <v>131</v>
      </c>
      <c r="C83" s="121">
        <v>-1155.52046</v>
      </c>
    </row>
    <row r="84" spans="1:4" ht="14.25" x14ac:dyDescent="0.2">
      <c r="A84" s="176" t="s">
        <v>132</v>
      </c>
      <c r="B84" s="176"/>
      <c r="C84" s="110">
        <f>C53+C21</f>
        <v>1526071.24226</v>
      </c>
    </row>
    <row r="85" spans="1:4" ht="15" x14ac:dyDescent="0.25">
      <c r="A85" s="49"/>
      <c r="B85" s="50"/>
      <c r="C85" s="51"/>
    </row>
    <row r="86" spans="1:4" ht="15" x14ac:dyDescent="0.25">
      <c r="A86" s="52" t="s">
        <v>746</v>
      </c>
      <c r="C86" s="156" t="s">
        <v>747</v>
      </c>
      <c r="D86" s="156"/>
    </row>
  </sheetData>
  <mergeCells count="2">
    <mergeCell ref="A17:C18"/>
    <mergeCell ref="A84:B84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1"/>
  <sheetViews>
    <sheetView showGridLines="0" workbookViewId="0">
      <selection activeCell="H93" sqref="H93"/>
    </sheetView>
  </sheetViews>
  <sheetFormatPr defaultColWidth="9.140625" defaultRowHeight="15.75" x14ac:dyDescent="0.25"/>
  <cols>
    <col min="1" max="1" width="73" style="58" customWidth="1"/>
    <col min="2" max="2" width="12.85546875" style="73" bestFit="1" customWidth="1"/>
    <col min="3" max="3" width="7.42578125" style="73" customWidth="1"/>
    <col min="4" max="4" width="9.42578125" style="73" customWidth="1"/>
    <col min="5" max="5" width="12.5703125" style="58" customWidth="1"/>
    <col min="6" max="239" width="9.140625" style="58" customWidth="1"/>
    <col min="240" max="16384" width="9.140625" style="58"/>
  </cols>
  <sheetData>
    <row r="1" spans="1:5" x14ac:dyDescent="0.25">
      <c r="A1" s="53"/>
      <c r="B1" s="54"/>
      <c r="C1" s="54"/>
      <c r="D1" s="54"/>
      <c r="E1" s="53"/>
    </row>
    <row r="2" spans="1:5" x14ac:dyDescent="0.25">
      <c r="A2" s="53"/>
      <c r="B2" s="54"/>
      <c r="C2" s="54"/>
      <c r="D2" s="54"/>
      <c r="E2" s="53"/>
    </row>
    <row r="3" spans="1:5" x14ac:dyDescent="0.25">
      <c r="A3" s="53"/>
      <c r="B3" s="54"/>
      <c r="C3" s="54"/>
      <c r="D3" s="54"/>
      <c r="E3" s="53"/>
    </row>
    <row r="4" spans="1:5" x14ac:dyDescent="0.25">
      <c r="A4" s="53"/>
      <c r="B4" s="54"/>
      <c r="C4" s="54"/>
      <c r="D4" s="54"/>
      <c r="E4" s="53"/>
    </row>
    <row r="5" spans="1:5" x14ac:dyDescent="0.25">
      <c r="A5" s="53"/>
      <c r="B5" s="54"/>
      <c r="C5" s="54"/>
      <c r="D5" s="54"/>
      <c r="E5" s="53"/>
    </row>
    <row r="6" spans="1:5" x14ac:dyDescent="0.25">
      <c r="A6" s="53"/>
      <c r="B6" s="54"/>
      <c r="C6" s="54"/>
      <c r="D6" s="54"/>
      <c r="E6" s="53"/>
    </row>
    <row r="7" spans="1:5" x14ac:dyDescent="0.25">
      <c r="A7" s="53"/>
      <c r="B7" s="54"/>
      <c r="C7" s="54"/>
      <c r="D7" s="54"/>
      <c r="E7" s="53"/>
    </row>
    <row r="8" spans="1:5" x14ac:dyDescent="0.25">
      <c r="A8" s="53"/>
      <c r="B8" s="54"/>
      <c r="C8" s="54"/>
      <c r="D8" s="54"/>
      <c r="E8" s="53"/>
    </row>
    <row r="9" spans="1:5" x14ac:dyDescent="0.25">
      <c r="A9" s="53"/>
      <c r="B9" s="54"/>
      <c r="C9" s="54"/>
      <c r="D9" s="54"/>
      <c r="E9" s="53"/>
    </row>
    <row r="10" spans="1:5" x14ac:dyDescent="0.25">
      <c r="A10" s="53"/>
      <c r="B10" s="54"/>
      <c r="C10" s="54"/>
      <c r="D10" s="54"/>
      <c r="E10" s="53"/>
    </row>
    <row r="11" spans="1:5" x14ac:dyDescent="0.25">
      <c r="A11" s="53"/>
      <c r="B11" s="54"/>
      <c r="C11" s="54"/>
      <c r="D11" s="54"/>
      <c r="E11" s="53"/>
    </row>
    <row r="12" spans="1:5" x14ac:dyDescent="0.25">
      <c r="A12" s="53"/>
      <c r="B12" s="54"/>
      <c r="C12" s="54"/>
      <c r="D12" s="54"/>
      <c r="E12" s="53"/>
    </row>
    <row r="13" spans="1:5" ht="12.75" customHeight="1" x14ac:dyDescent="0.25">
      <c r="A13" s="53"/>
      <c r="B13" s="54"/>
      <c r="C13" s="54"/>
      <c r="D13" s="54"/>
      <c r="E13" s="53"/>
    </row>
    <row r="14" spans="1:5" ht="57" customHeight="1" x14ac:dyDescent="0.3">
      <c r="A14" s="177" t="s">
        <v>133</v>
      </c>
      <c r="B14" s="177"/>
      <c r="C14" s="177"/>
      <c r="D14" s="177"/>
      <c r="E14" s="177"/>
    </row>
    <row r="15" spans="1:5" ht="16.5" customHeight="1" x14ac:dyDescent="0.3">
      <c r="A15" s="168"/>
      <c r="B15" s="168"/>
      <c r="C15" s="168"/>
      <c r="D15" s="168"/>
      <c r="E15" s="168"/>
    </row>
    <row r="16" spans="1:5" x14ac:dyDescent="0.25">
      <c r="A16" s="179" t="s">
        <v>134</v>
      </c>
      <c r="B16" s="180" t="s">
        <v>135</v>
      </c>
      <c r="C16" s="180"/>
      <c r="D16" s="180"/>
      <c r="E16" s="179" t="s">
        <v>136</v>
      </c>
    </row>
    <row r="17" spans="1:5" ht="36" x14ac:dyDescent="0.25">
      <c r="A17" s="179"/>
      <c r="B17" s="169" t="s">
        <v>137</v>
      </c>
      <c r="C17" s="169" t="s">
        <v>138</v>
      </c>
      <c r="D17" s="55" t="s">
        <v>139</v>
      </c>
      <c r="E17" s="179"/>
    </row>
    <row r="18" spans="1:5" ht="12.75" customHeight="1" x14ac:dyDescent="0.25">
      <c r="A18" s="174">
        <v>1</v>
      </c>
      <c r="B18" s="174">
        <v>2</v>
      </c>
      <c r="C18" s="174">
        <v>3</v>
      </c>
      <c r="D18" s="174">
        <v>4</v>
      </c>
      <c r="E18" s="174">
        <v>5</v>
      </c>
    </row>
    <row r="19" spans="1:5" s="72" customFormat="1" ht="31.5" x14ac:dyDescent="0.25">
      <c r="A19" s="62" t="s">
        <v>140</v>
      </c>
      <c r="B19" s="63" t="s">
        <v>141</v>
      </c>
      <c r="C19" s="64" t="s">
        <v>142</v>
      </c>
      <c r="D19" s="65">
        <v>0</v>
      </c>
      <c r="E19" s="66">
        <f>1126159.2+200</f>
        <v>1126359.2</v>
      </c>
    </row>
    <row r="20" spans="1:5" ht="31.5" x14ac:dyDescent="0.25">
      <c r="A20" s="67" t="s">
        <v>143</v>
      </c>
      <c r="B20" s="68" t="s">
        <v>144</v>
      </c>
      <c r="C20" s="69" t="s">
        <v>142</v>
      </c>
      <c r="D20" s="70">
        <v>0</v>
      </c>
      <c r="E20" s="71">
        <f>1105593.2+200</f>
        <v>1105793.2</v>
      </c>
    </row>
    <row r="21" spans="1:5" ht="31.5" x14ac:dyDescent="0.25">
      <c r="A21" s="67" t="s">
        <v>145</v>
      </c>
      <c r="B21" s="68" t="s">
        <v>146</v>
      </c>
      <c r="C21" s="69" t="s">
        <v>142</v>
      </c>
      <c r="D21" s="70">
        <v>0</v>
      </c>
      <c r="E21" s="71">
        <v>292241.3</v>
      </c>
    </row>
    <row r="22" spans="1:5" ht="31.5" x14ac:dyDescent="0.25">
      <c r="A22" s="67" t="s">
        <v>147</v>
      </c>
      <c r="B22" s="68" t="s">
        <v>148</v>
      </c>
      <c r="C22" s="69" t="s">
        <v>142</v>
      </c>
      <c r="D22" s="70">
        <v>0</v>
      </c>
      <c r="E22" s="71">
        <v>1197.2</v>
      </c>
    </row>
    <row r="23" spans="1:5" ht="15.75" customHeight="1" x14ac:dyDescent="0.25">
      <c r="A23" s="67" t="s">
        <v>149</v>
      </c>
      <c r="B23" s="68" t="s">
        <v>148</v>
      </c>
      <c r="C23" s="69" t="s">
        <v>150</v>
      </c>
      <c r="D23" s="70">
        <v>0</v>
      </c>
      <c r="E23" s="71">
        <v>1197.2</v>
      </c>
    </row>
    <row r="24" spans="1:5" x14ac:dyDescent="0.25">
      <c r="A24" s="67" t="s">
        <v>151</v>
      </c>
      <c r="B24" s="68" t="s">
        <v>148</v>
      </c>
      <c r="C24" s="69" t="s">
        <v>150</v>
      </c>
      <c r="D24" s="70">
        <v>701</v>
      </c>
      <c r="E24" s="71">
        <v>1197.2</v>
      </c>
    </row>
    <row r="25" spans="1:5" x14ac:dyDescent="0.25">
      <c r="A25" s="67" t="s">
        <v>152</v>
      </c>
      <c r="B25" s="68" t="s">
        <v>153</v>
      </c>
      <c r="C25" s="69" t="s">
        <v>142</v>
      </c>
      <c r="D25" s="70">
        <v>0</v>
      </c>
      <c r="E25" s="71">
        <v>100</v>
      </c>
    </row>
    <row r="26" spans="1:5" ht="15.75" customHeight="1" x14ac:dyDescent="0.25">
      <c r="A26" s="67" t="s">
        <v>149</v>
      </c>
      <c r="B26" s="68" t="s">
        <v>153</v>
      </c>
      <c r="C26" s="69" t="s">
        <v>150</v>
      </c>
      <c r="D26" s="70">
        <v>0</v>
      </c>
      <c r="E26" s="71">
        <v>100</v>
      </c>
    </row>
    <row r="27" spans="1:5" x14ac:dyDescent="0.25">
      <c r="A27" s="67" t="s">
        <v>151</v>
      </c>
      <c r="B27" s="68" t="s">
        <v>153</v>
      </c>
      <c r="C27" s="69" t="s">
        <v>150</v>
      </c>
      <c r="D27" s="70">
        <v>701</v>
      </c>
      <c r="E27" s="71">
        <v>100</v>
      </c>
    </row>
    <row r="28" spans="1:5" x14ac:dyDescent="0.25">
      <c r="A28" s="67" t="s">
        <v>154</v>
      </c>
      <c r="B28" s="68" t="s">
        <v>155</v>
      </c>
      <c r="C28" s="69" t="s">
        <v>142</v>
      </c>
      <c r="D28" s="70">
        <v>0</v>
      </c>
      <c r="E28" s="71">
        <v>191.3</v>
      </c>
    </row>
    <row r="29" spans="1:5" ht="15.75" customHeight="1" x14ac:dyDescent="0.25">
      <c r="A29" s="67" t="s">
        <v>149</v>
      </c>
      <c r="B29" s="68" t="s">
        <v>155</v>
      </c>
      <c r="C29" s="69" t="s">
        <v>150</v>
      </c>
      <c r="D29" s="70">
        <v>0</v>
      </c>
      <c r="E29" s="71">
        <v>191.3</v>
      </c>
    </row>
    <row r="30" spans="1:5" x14ac:dyDescent="0.25">
      <c r="A30" s="67" t="s">
        <v>151</v>
      </c>
      <c r="B30" s="68" t="s">
        <v>155</v>
      </c>
      <c r="C30" s="69" t="s">
        <v>150</v>
      </c>
      <c r="D30" s="70">
        <v>701</v>
      </c>
      <c r="E30" s="71">
        <v>191.3</v>
      </c>
    </row>
    <row r="31" spans="1:5" x14ac:dyDescent="0.25">
      <c r="A31" s="67" t="s">
        <v>156</v>
      </c>
      <c r="B31" s="68" t="s">
        <v>157</v>
      </c>
      <c r="C31" s="69" t="s">
        <v>142</v>
      </c>
      <c r="D31" s="70">
        <v>0</v>
      </c>
      <c r="E31" s="71">
        <v>109</v>
      </c>
    </row>
    <row r="32" spans="1:5" ht="15.75" customHeight="1" x14ac:dyDescent="0.25">
      <c r="A32" s="67" t="s">
        <v>149</v>
      </c>
      <c r="B32" s="68" t="s">
        <v>157</v>
      </c>
      <c r="C32" s="69" t="s">
        <v>150</v>
      </c>
      <c r="D32" s="70">
        <v>0</v>
      </c>
      <c r="E32" s="71">
        <v>109</v>
      </c>
    </row>
    <row r="33" spans="1:5" ht="31.5" x14ac:dyDescent="0.25">
      <c r="A33" s="67" t="s">
        <v>158</v>
      </c>
      <c r="B33" s="68" t="s">
        <v>157</v>
      </c>
      <c r="C33" s="69" t="s">
        <v>150</v>
      </c>
      <c r="D33" s="70">
        <v>705</v>
      </c>
      <c r="E33" s="71">
        <v>109</v>
      </c>
    </row>
    <row r="34" spans="1:5" x14ac:dyDescent="0.25">
      <c r="A34" s="67" t="s">
        <v>159</v>
      </c>
      <c r="B34" s="68" t="s">
        <v>160</v>
      </c>
      <c r="C34" s="69" t="s">
        <v>142</v>
      </c>
      <c r="D34" s="70">
        <v>0</v>
      </c>
      <c r="E34" s="71">
        <v>39195.5</v>
      </c>
    </row>
    <row r="35" spans="1:5" ht="15.75" customHeight="1" x14ac:dyDescent="0.25">
      <c r="A35" s="67" t="s">
        <v>149</v>
      </c>
      <c r="B35" s="68" t="s">
        <v>160</v>
      </c>
      <c r="C35" s="69" t="s">
        <v>150</v>
      </c>
      <c r="D35" s="70">
        <v>0</v>
      </c>
      <c r="E35" s="71">
        <v>38385.1</v>
      </c>
    </row>
    <row r="36" spans="1:5" x14ac:dyDescent="0.25">
      <c r="A36" s="67" t="s">
        <v>151</v>
      </c>
      <c r="B36" s="68" t="s">
        <v>160</v>
      </c>
      <c r="C36" s="69" t="s">
        <v>150</v>
      </c>
      <c r="D36" s="70">
        <v>701</v>
      </c>
      <c r="E36" s="71">
        <v>38385.1</v>
      </c>
    </row>
    <row r="37" spans="1:5" x14ac:dyDescent="0.25">
      <c r="A37" s="67" t="s">
        <v>161</v>
      </c>
      <c r="B37" s="68" t="s">
        <v>160</v>
      </c>
      <c r="C37" s="69" t="s">
        <v>162</v>
      </c>
      <c r="D37" s="70">
        <v>0</v>
      </c>
      <c r="E37" s="71">
        <v>810.4</v>
      </c>
    </row>
    <row r="38" spans="1:5" x14ac:dyDescent="0.25">
      <c r="A38" s="67" t="s">
        <v>151</v>
      </c>
      <c r="B38" s="68" t="s">
        <v>160</v>
      </c>
      <c r="C38" s="69" t="s">
        <v>162</v>
      </c>
      <c r="D38" s="70">
        <v>701</v>
      </c>
      <c r="E38" s="71">
        <v>810.4</v>
      </c>
    </row>
    <row r="39" spans="1:5" ht="63" x14ac:dyDescent="0.25">
      <c r="A39" s="67" t="s">
        <v>163</v>
      </c>
      <c r="B39" s="68" t="s">
        <v>164</v>
      </c>
      <c r="C39" s="69" t="s">
        <v>142</v>
      </c>
      <c r="D39" s="70">
        <v>0</v>
      </c>
      <c r="E39" s="71">
        <v>248840.2</v>
      </c>
    </row>
    <row r="40" spans="1:5" ht="63" x14ac:dyDescent="0.25">
      <c r="A40" s="67" t="s">
        <v>165</v>
      </c>
      <c r="B40" s="68" t="s">
        <v>164</v>
      </c>
      <c r="C40" s="69" t="s">
        <v>166</v>
      </c>
      <c r="D40" s="70">
        <v>0</v>
      </c>
      <c r="E40" s="71">
        <v>247624.5</v>
      </c>
    </row>
    <row r="41" spans="1:5" x14ac:dyDescent="0.25">
      <c r="A41" s="67" t="s">
        <v>151</v>
      </c>
      <c r="B41" s="68" t="s">
        <v>164</v>
      </c>
      <c r="C41" s="69" t="s">
        <v>166</v>
      </c>
      <c r="D41" s="70">
        <v>701</v>
      </c>
      <c r="E41" s="71">
        <v>247624.5</v>
      </c>
    </row>
    <row r="42" spans="1:5" ht="15.75" customHeight="1" x14ac:dyDescent="0.25">
      <c r="A42" s="67" t="s">
        <v>149</v>
      </c>
      <c r="B42" s="68" t="s">
        <v>164</v>
      </c>
      <c r="C42" s="69" t="s">
        <v>150</v>
      </c>
      <c r="D42" s="70">
        <v>0</v>
      </c>
      <c r="E42" s="71">
        <v>1159</v>
      </c>
    </row>
    <row r="43" spans="1:5" x14ac:dyDescent="0.25">
      <c r="A43" s="67" t="s">
        <v>151</v>
      </c>
      <c r="B43" s="68" t="s">
        <v>164</v>
      </c>
      <c r="C43" s="69" t="s">
        <v>150</v>
      </c>
      <c r="D43" s="70">
        <v>701</v>
      </c>
      <c r="E43" s="71">
        <v>1159</v>
      </c>
    </row>
    <row r="44" spans="1:5" x14ac:dyDescent="0.25">
      <c r="A44" s="67" t="s">
        <v>167</v>
      </c>
      <c r="B44" s="68" t="s">
        <v>164</v>
      </c>
      <c r="C44" s="69" t="s">
        <v>168</v>
      </c>
      <c r="D44" s="70">
        <v>0</v>
      </c>
      <c r="E44" s="71">
        <v>56.7</v>
      </c>
    </row>
    <row r="45" spans="1:5" x14ac:dyDescent="0.25">
      <c r="A45" s="67" t="s">
        <v>151</v>
      </c>
      <c r="B45" s="68" t="s">
        <v>164</v>
      </c>
      <c r="C45" s="69" t="s">
        <v>168</v>
      </c>
      <c r="D45" s="70">
        <v>701</v>
      </c>
      <c r="E45" s="71">
        <v>56.7</v>
      </c>
    </row>
    <row r="46" spans="1:5" ht="94.5" x14ac:dyDescent="0.25">
      <c r="A46" s="67" t="s">
        <v>169</v>
      </c>
      <c r="B46" s="68" t="s">
        <v>170</v>
      </c>
      <c r="C46" s="69" t="s">
        <v>142</v>
      </c>
      <c r="D46" s="70">
        <v>0</v>
      </c>
      <c r="E46" s="71">
        <v>383.9</v>
      </c>
    </row>
    <row r="47" spans="1:5" ht="15.75" customHeight="1" x14ac:dyDescent="0.25">
      <c r="A47" s="67" t="s">
        <v>149</v>
      </c>
      <c r="B47" s="68" t="s">
        <v>170</v>
      </c>
      <c r="C47" s="69" t="s">
        <v>150</v>
      </c>
      <c r="D47" s="70">
        <v>0</v>
      </c>
      <c r="E47" s="71">
        <v>383.9</v>
      </c>
    </row>
    <row r="48" spans="1:5" x14ac:dyDescent="0.25">
      <c r="A48" s="67" t="s">
        <v>151</v>
      </c>
      <c r="B48" s="68" t="s">
        <v>170</v>
      </c>
      <c r="C48" s="69" t="s">
        <v>150</v>
      </c>
      <c r="D48" s="70">
        <v>701</v>
      </c>
      <c r="E48" s="71">
        <v>383.9</v>
      </c>
    </row>
    <row r="49" spans="1:5" x14ac:dyDescent="0.25">
      <c r="A49" s="67" t="s">
        <v>171</v>
      </c>
      <c r="B49" s="68" t="s">
        <v>172</v>
      </c>
      <c r="C49" s="69" t="s">
        <v>142</v>
      </c>
      <c r="D49" s="70">
        <v>0</v>
      </c>
      <c r="E49" s="71">
        <v>2224.1999999999998</v>
      </c>
    </row>
    <row r="50" spans="1:5" ht="15.75" customHeight="1" x14ac:dyDescent="0.25">
      <c r="A50" s="67" t="s">
        <v>149</v>
      </c>
      <c r="B50" s="68" t="s">
        <v>172</v>
      </c>
      <c r="C50" s="69" t="s">
        <v>150</v>
      </c>
      <c r="D50" s="70">
        <v>0</v>
      </c>
      <c r="E50" s="71">
        <v>2224.1999999999998</v>
      </c>
    </row>
    <row r="51" spans="1:5" x14ac:dyDescent="0.25">
      <c r="A51" s="67" t="s">
        <v>151</v>
      </c>
      <c r="B51" s="68" t="s">
        <v>172</v>
      </c>
      <c r="C51" s="69" t="s">
        <v>150</v>
      </c>
      <c r="D51" s="70">
        <v>701</v>
      </c>
      <c r="E51" s="71">
        <v>2224.1999999999998</v>
      </c>
    </row>
    <row r="52" spans="1:5" ht="18" customHeight="1" x14ac:dyDescent="0.25">
      <c r="A52" s="67" t="s">
        <v>173</v>
      </c>
      <c r="B52" s="68" t="s">
        <v>174</v>
      </c>
      <c r="C52" s="69" t="s">
        <v>142</v>
      </c>
      <c r="D52" s="70">
        <v>0</v>
      </c>
      <c r="E52" s="71">
        <f>759231+200</f>
        <v>759431</v>
      </c>
    </row>
    <row r="53" spans="1:5" ht="31.5" x14ac:dyDescent="0.25">
      <c r="A53" s="67" t="s">
        <v>175</v>
      </c>
      <c r="B53" s="68" t="s">
        <v>176</v>
      </c>
      <c r="C53" s="69" t="s">
        <v>142</v>
      </c>
      <c r="D53" s="70">
        <v>0</v>
      </c>
      <c r="E53" s="71">
        <v>111</v>
      </c>
    </row>
    <row r="54" spans="1:5" ht="15.75" customHeight="1" x14ac:dyDescent="0.25">
      <c r="A54" s="67" t="s">
        <v>149</v>
      </c>
      <c r="B54" s="68" t="s">
        <v>176</v>
      </c>
      <c r="C54" s="69" t="s">
        <v>150</v>
      </c>
      <c r="D54" s="70">
        <v>0</v>
      </c>
      <c r="E54" s="71">
        <v>111</v>
      </c>
    </row>
    <row r="55" spans="1:5" x14ac:dyDescent="0.25">
      <c r="A55" s="67" t="s">
        <v>177</v>
      </c>
      <c r="B55" s="68" t="s">
        <v>176</v>
      </c>
      <c r="C55" s="69" t="s">
        <v>150</v>
      </c>
      <c r="D55" s="70">
        <v>702</v>
      </c>
      <c r="E55" s="71">
        <v>111</v>
      </c>
    </row>
    <row r="56" spans="1:5" ht="31.5" x14ac:dyDescent="0.25">
      <c r="A56" s="67" t="s">
        <v>147</v>
      </c>
      <c r="B56" s="68" t="s">
        <v>178</v>
      </c>
      <c r="C56" s="69" t="s">
        <v>142</v>
      </c>
      <c r="D56" s="70">
        <v>0</v>
      </c>
      <c r="E56" s="71">
        <v>2867.1</v>
      </c>
    </row>
    <row r="57" spans="1:5" ht="15.75" customHeight="1" x14ac:dyDescent="0.25">
      <c r="A57" s="67" t="s">
        <v>149</v>
      </c>
      <c r="B57" s="68" t="s">
        <v>178</v>
      </c>
      <c r="C57" s="69" t="s">
        <v>150</v>
      </c>
      <c r="D57" s="70">
        <v>0</v>
      </c>
      <c r="E57" s="71">
        <v>2867.1</v>
      </c>
    </row>
    <row r="58" spans="1:5" x14ac:dyDescent="0.25">
      <c r="A58" s="67" t="s">
        <v>177</v>
      </c>
      <c r="B58" s="68" t="s">
        <v>178</v>
      </c>
      <c r="C58" s="69" t="s">
        <v>150</v>
      </c>
      <c r="D58" s="70">
        <v>702</v>
      </c>
      <c r="E58" s="71">
        <v>2867.1</v>
      </c>
    </row>
    <row r="59" spans="1:5" x14ac:dyDescent="0.25">
      <c r="A59" s="67" t="s">
        <v>152</v>
      </c>
      <c r="B59" s="68" t="s">
        <v>179</v>
      </c>
      <c r="C59" s="69" t="s">
        <v>142</v>
      </c>
      <c r="D59" s="70">
        <v>0</v>
      </c>
      <c r="E59" s="71">
        <v>1862.5</v>
      </c>
    </row>
    <row r="60" spans="1:5" ht="15.75" customHeight="1" x14ac:dyDescent="0.25">
      <c r="A60" s="67" t="s">
        <v>149</v>
      </c>
      <c r="B60" s="68" t="s">
        <v>179</v>
      </c>
      <c r="C60" s="69" t="s">
        <v>150</v>
      </c>
      <c r="D60" s="70">
        <v>0</v>
      </c>
      <c r="E60" s="71">
        <v>1862.5</v>
      </c>
    </row>
    <row r="61" spans="1:5" x14ac:dyDescent="0.25">
      <c r="A61" s="67" t="s">
        <v>177</v>
      </c>
      <c r="B61" s="68" t="s">
        <v>179</v>
      </c>
      <c r="C61" s="69" t="s">
        <v>150</v>
      </c>
      <c r="D61" s="70">
        <v>702</v>
      </c>
      <c r="E61" s="71">
        <v>1862.5</v>
      </c>
    </row>
    <row r="62" spans="1:5" x14ac:dyDescent="0.25">
      <c r="A62" s="67" t="s">
        <v>154</v>
      </c>
      <c r="B62" s="68" t="s">
        <v>180</v>
      </c>
      <c r="C62" s="69" t="s">
        <v>142</v>
      </c>
      <c r="D62" s="70">
        <v>0</v>
      </c>
      <c r="E62" s="71">
        <v>268</v>
      </c>
    </row>
    <row r="63" spans="1:5" ht="15.75" customHeight="1" x14ac:dyDescent="0.25">
      <c r="A63" s="67" t="s">
        <v>149</v>
      </c>
      <c r="B63" s="68" t="s">
        <v>180</v>
      </c>
      <c r="C63" s="69" t="s">
        <v>150</v>
      </c>
      <c r="D63" s="70">
        <v>0</v>
      </c>
      <c r="E63" s="71">
        <v>268</v>
      </c>
    </row>
    <row r="64" spans="1:5" x14ac:dyDescent="0.25">
      <c r="A64" s="67" t="s">
        <v>177</v>
      </c>
      <c r="B64" s="68" t="s">
        <v>180</v>
      </c>
      <c r="C64" s="69" t="s">
        <v>150</v>
      </c>
      <c r="D64" s="70">
        <v>702</v>
      </c>
      <c r="E64" s="71">
        <v>268</v>
      </c>
    </row>
    <row r="65" spans="1:5" ht="31.5" x14ac:dyDescent="0.25">
      <c r="A65" s="67" t="s">
        <v>181</v>
      </c>
      <c r="B65" s="68" t="s">
        <v>182</v>
      </c>
      <c r="C65" s="69" t="s">
        <v>142</v>
      </c>
      <c r="D65" s="70">
        <v>0</v>
      </c>
      <c r="E65" s="71">
        <v>10971.2</v>
      </c>
    </row>
    <row r="66" spans="1:5" ht="15.75" customHeight="1" x14ac:dyDescent="0.25">
      <c r="A66" s="67" t="s">
        <v>149</v>
      </c>
      <c r="B66" s="68" t="s">
        <v>182</v>
      </c>
      <c r="C66" s="69" t="s">
        <v>150</v>
      </c>
      <c r="D66" s="70">
        <v>0</v>
      </c>
      <c r="E66" s="71">
        <v>10958.7</v>
      </c>
    </row>
    <row r="67" spans="1:5" x14ac:dyDescent="0.25">
      <c r="A67" s="67" t="s">
        <v>177</v>
      </c>
      <c r="B67" s="68" t="s">
        <v>182</v>
      </c>
      <c r="C67" s="69" t="s">
        <v>150</v>
      </c>
      <c r="D67" s="70">
        <v>702</v>
      </c>
      <c r="E67" s="71">
        <v>10958.7</v>
      </c>
    </row>
    <row r="68" spans="1:5" x14ac:dyDescent="0.25">
      <c r="A68" s="67" t="s">
        <v>161</v>
      </c>
      <c r="B68" s="68" t="s">
        <v>182</v>
      </c>
      <c r="C68" s="69" t="s">
        <v>162</v>
      </c>
      <c r="D68" s="70">
        <v>0</v>
      </c>
      <c r="E68" s="71">
        <v>12.5</v>
      </c>
    </row>
    <row r="69" spans="1:5" x14ac:dyDescent="0.25">
      <c r="A69" s="67" t="s">
        <v>177</v>
      </c>
      <c r="B69" s="68" t="s">
        <v>182</v>
      </c>
      <c r="C69" s="69" t="s">
        <v>162</v>
      </c>
      <c r="D69" s="70">
        <v>702</v>
      </c>
      <c r="E69" s="71">
        <v>12.5</v>
      </c>
    </row>
    <row r="70" spans="1:5" ht="31.5" x14ac:dyDescent="0.25">
      <c r="A70" s="67" t="s">
        <v>183</v>
      </c>
      <c r="B70" s="68" t="s">
        <v>184</v>
      </c>
      <c r="C70" s="69" t="s">
        <v>142</v>
      </c>
      <c r="D70" s="70">
        <v>0</v>
      </c>
      <c r="E70" s="71">
        <v>120</v>
      </c>
    </row>
    <row r="71" spans="1:5" ht="63" x14ac:dyDescent="0.25">
      <c r="A71" s="67" t="s">
        <v>165</v>
      </c>
      <c r="B71" s="68" t="s">
        <v>184</v>
      </c>
      <c r="C71" s="69" t="s">
        <v>166</v>
      </c>
      <c r="D71" s="70">
        <v>0</v>
      </c>
      <c r="E71" s="71">
        <v>120</v>
      </c>
    </row>
    <row r="72" spans="1:5" x14ac:dyDescent="0.25">
      <c r="A72" s="67" t="s">
        <v>177</v>
      </c>
      <c r="B72" s="68" t="s">
        <v>184</v>
      </c>
      <c r="C72" s="69" t="s">
        <v>166</v>
      </c>
      <c r="D72" s="70">
        <v>702</v>
      </c>
      <c r="E72" s="71">
        <v>120</v>
      </c>
    </row>
    <row r="73" spans="1:5" x14ac:dyDescent="0.25">
      <c r="A73" s="67" t="s">
        <v>185</v>
      </c>
      <c r="B73" s="68" t="s">
        <v>186</v>
      </c>
      <c r="C73" s="69" t="s">
        <v>142</v>
      </c>
      <c r="D73" s="70">
        <v>0</v>
      </c>
      <c r="E73" s="71">
        <v>15</v>
      </c>
    </row>
    <row r="74" spans="1:5" ht="15.75" customHeight="1" x14ac:dyDescent="0.25">
      <c r="A74" s="67" t="s">
        <v>149</v>
      </c>
      <c r="B74" s="68" t="s">
        <v>186</v>
      </c>
      <c r="C74" s="69" t="s">
        <v>150</v>
      </c>
      <c r="D74" s="70">
        <v>0</v>
      </c>
      <c r="E74" s="71">
        <v>15</v>
      </c>
    </row>
    <row r="75" spans="1:5" x14ac:dyDescent="0.25">
      <c r="A75" s="67" t="s">
        <v>177</v>
      </c>
      <c r="B75" s="68" t="s">
        <v>186</v>
      </c>
      <c r="C75" s="69" t="s">
        <v>150</v>
      </c>
      <c r="D75" s="70">
        <v>702</v>
      </c>
      <c r="E75" s="71">
        <v>15</v>
      </c>
    </row>
    <row r="76" spans="1:5" x14ac:dyDescent="0.25">
      <c r="A76" s="67" t="s">
        <v>187</v>
      </c>
      <c r="B76" s="68" t="s">
        <v>188</v>
      </c>
      <c r="C76" s="69" t="s">
        <v>142</v>
      </c>
      <c r="D76" s="70">
        <v>0</v>
      </c>
      <c r="E76" s="71">
        <v>824.1</v>
      </c>
    </row>
    <row r="77" spans="1:5" ht="15.75" customHeight="1" x14ac:dyDescent="0.25">
      <c r="A77" s="67" t="s">
        <v>149</v>
      </c>
      <c r="B77" s="68" t="s">
        <v>188</v>
      </c>
      <c r="C77" s="69" t="s">
        <v>150</v>
      </c>
      <c r="D77" s="70">
        <v>0</v>
      </c>
      <c r="E77" s="71">
        <v>824.1</v>
      </c>
    </row>
    <row r="78" spans="1:5" x14ac:dyDescent="0.25">
      <c r="A78" s="67" t="s">
        <v>177</v>
      </c>
      <c r="B78" s="68" t="s">
        <v>188</v>
      </c>
      <c r="C78" s="69" t="s">
        <v>150</v>
      </c>
      <c r="D78" s="70">
        <v>702</v>
      </c>
      <c r="E78" s="71">
        <v>824.1</v>
      </c>
    </row>
    <row r="79" spans="1:5" x14ac:dyDescent="0.25">
      <c r="A79" s="67" t="s">
        <v>156</v>
      </c>
      <c r="B79" s="68" t="s">
        <v>189</v>
      </c>
      <c r="C79" s="69" t="s">
        <v>142</v>
      </c>
      <c r="D79" s="70">
        <v>0</v>
      </c>
      <c r="E79" s="71">
        <v>218.8</v>
      </c>
    </row>
    <row r="80" spans="1:5" ht="15.75" customHeight="1" x14ac:dyDescent="0.25">
      <c r="A80" s="67" t="s">
        <v>149</v>
      </c>
      <c r="B80" s="68" t="s">
        <v>189</v>
      </c>
      <c r="C80" s="69" t="s">
        <v>150</v>
      </c>
      <c r="D80" s="70">
        <v>0</v>
      </c>
      <c r="E80" s="71">
        <v>218.8</v>
      </c>
    </row>
    <row r="81" spans="1:5" ht="31.5" x14ac:dyDescent="0.25">
      <c r="A81" s="67" t="s">
        <v>158</v>
      </c>
      <c r="B81" s="68" t="s">
        <v>189</v>
      </c>
      <c r="C81" s="69" t="s">
        <v>150</v>
      </c>
      <c r="D81" s="70">
        <v>705</v>
      </c>
      <c r="E81" s="71">
        <v>218.8</v>
      </c>
    </row>
    <row r="82" spans="1:5" x14ac:dyDescent="0.25">
      <c r="A82" s="67" t="s">
        <v>159</v>
      </c>
      <c r="B82" s="68" t="s">
        <v>190</v>
      </c>
      <c r="C82" s="69" t="s">
        <v>142</v>
      </c>
      <c r="D82" s="70">
        <v>0</v>
      </c>
      <c r="E82" s="71">
        <v>53206</v>
      </c>
    </row>
    <row r="83" spans="1:5" ht="15.75" customHeight="1" x14ac:dyDescent="0.25">
      <c r="A83" s="67" t="s">
        <v>149</v>
      </c>
      <c r="B83" s="68" t="s">
        <v>190</v>
      </c>
      <c r="C83" s="69" t="s">
        <v>150</v>
      </c>
      <c r="D83" s="70">
        <v>0</v>
      </c>
      <c r="E83" s="71">
        <v>51147.3</v>
      </c>
    </row>
    <row r="84" spans="1:5" x14ac:dyDescent="0.25">
      <c r="A84" s="67" t="s">
        <v>177</v>
      </c>
      <c r="B84" s="68" t="s">
        <v>190</v>
      </c>
      <c r="C84" s="69" t="s">
        <v>150</v>
      </c>
      <c r="D84" s="70">
        <v>702</v>
      </c>
      <c r="E84" s="71">
        <v>51147.3</v>
      </c>
    </row>
    <row r="85" spans="1:5" x14ac:dyDescent="0.25">
      <c r="A85" s="67" t="s">
        <v>161</v>
      </c>
      <c r="B85" s="68" t="s">
        <v>190</v>
      </c>
      <c r="C85" s="69" t="s">
        <v>162</v>
      </c>
      <c r="D85" s="70">
        <v>0</v>
      </c>
      <c r="E85" s="71">
        <v>2058.6999999999998</v>
      </c>
    </row>
    <row r="86" spans="1:5" x14ac:dyDescent="0.25">
      <c r="A86" s="67" t="s">
        <v>177</v>
      </c>
      <c r="B86" s="68" t="s">
        <v>190</v>
      </c>
      <c r="C86" s="69" t="s">
        <v>162</v>
      </c>
      <c r="D86" s="70">
        <v>702</v>
      </c>
      <c r="E86" s="71">
        <v>2058.6999999999998</v>
      </c>
    </row>
    <row r="87" spans="1:5" ht="47.25" x14ac:dyDescent="0.25">
      <c r="A87" s="67" t="s">
        <v>191</v>
      </c>
      <c r="B87" s="68" t="s">
        <v>192</v>
      </c>
      <c r="C87" s="69" t="s">
        <v>142</v>
      </c>
      <c r="D87" s="70">
        <v>0</v>
      </c>
      <c r="E87" s="71">
        <f>39020.9+200</f>
        <v>39220.9</v>
      </c>
    </row>
    <row r="88" spans="1:5" ht="63" x14ac:dyDescent="0.25">
      <c r="A88" s="67" t="s">
        <v>165</v>
      </c>
      <c r="B88" s="68" t="s">
        <v>192</v>
      </c>
      <c r="C88" s="69" t="s">
        <v>166</v>
      </c>
      <c r="D88" s="70">
        <v>0</v>
      </c>
      <c r="E88" s="71">
        <f>39020.9+200</f>
        <v>39220.9</v>
      </c>
    </row>
    <row r="89" spans="1:5" x14ac:dyDescent="0.25">
      <c r="A89" s="67" t="s">
        <v>177</v>
      </c>
      <c r="B89" s="68" t="s">
        <v>192</v>
      </c>
      <c r="C89" s="69" t="s">
        <v>166</v>
      </c>
      <c r="D89" s="70">
        <v>702</v>
      </c>
      <c r="E89" s="71">
        <f>39020.9+200</f>
        <v>39220.9</v>
      </c>
    </row>
    <row r="90" spans="1:5" ht="78.75" customHeight="1" x14ac:dyDescent="0.25">
      <c r="A90" s="67" t="s">
        <v>193</v>
      </c>
      <c r="B90" s="68" t="s">
        <v>194</v>
      </c>
      <c r="C90" s="69" t="s">
        <v>142</v>
      </c>
      <c r="D90" s="70">
        <v>0</v>
      </c>
      <c r="E90" s="71">
        <v>554694.6</v>
      </c>
    </row>
    <row r="91" spans="1:5" ht="63" x14ac:dyDescent="0.25">
      <c r="A91" s="67" t="s">
        <v>165</v>
      </c>
      <c r="B91" s="68" t="s">
        <v>194</v>
      </c>
      <c r="C91" s="69" t="s">
        <v>166</v>
      </c>
      <c r="D91" s="70">
        <v>0</v>
      </c>
      <c r="E91" s="71">
        <v>546154.6</v>
      </c>
    </row>
    <row r="92" spans="1:5" x14ac:dyDescent="0.25">
      <c r="A92" s="67" t="s">
        <v>177</v>
      </c>
      <c r="B92" s="68" t="s">
        <v>194</v>
      </c>
      <c r="C92" s="69" t="s">
        <v>166</v>
      </c>
      <c r="D92" s="70">
        <v>702</v>
      </c>
      <c r="E92" s="71">
        <v>546154.6</v>
      </c>
    </row>
    <row r="93" spans="1:5" ht="15.75" customHeight="1" x14ac:dyDescent="0.25">
      <c r="A93" s="67" t="s">
        <v>149</v>
      </c>
      <c r="B93" s="68" t="s">
        <v>194</v>
      </c>
      <c r="C93" s="69" t="s">
        <v>150</v>
      </c>
      <c r="D93" s="70">
        <v>0</v>
      </c>
      <c r="E93" s="71">
        <v>8540</v>
      </c>
    </row>
    <row r="94" spans="1:5" x14ac:dyDescent="0.25">
      <c r="A94" s="67" t="s">
        <v>177</v>
      </c>
      <c r="B94" s="68" t="s">
        <v>194</v>
      </c>
      <c r="C94" s="69" t="s">
        <v>150</v>
      </c>
      <c r="D94" s="70">
        <v>702</v>
      </c>
      <c r="E94" s="71">
        <v>8540</v>
      </c>
    </row>
    <row r="95" spans="1:5" ht="47.25" x14ac:dyDescent="0.25">
      <c r="A95" s="67" t="s">
        <v>195</v>
      </c>
      <c r="B95" s="68" t="s">
        <v>196</v>
      </c>
      <c r="C95" s="69" t="s">
        <v>142</v>
      </c>
      <c r="D95" s="70">
        <v>0</v>
      </c>
      <c r="E95" s="71">
        <v>8327.5</v>
      </c>
    </row>
    <row r="96" spans="1:5" ht="15.75" customHeight="1" x14ac:dyDescent="0.25">
      <c r="A96" s="67" t="s">
        <v>149</v>
      </c>
      <c r="B96" s="68" t="s">
        <v>196</v>
      </c>
      <c r="C96" s="69" t="s">
        <v>150</v>
      </c>
      <c r="D96" s="70">
        <v>0</v>
      </c>
      <c r="E96" s="71">
        <v>8327.5</v>
      </c>
    </row>
    <row r="97" spans="1:5" x14ac:dyDescent="0.25">
      <c r="A97" s="67" t="s">
        <v>197</v>
      </c>
      <c r="B97" s="68" t="s">
        <v>196</v>
      </c>
      <c r="C97" s="69" t="s">
        <v>150</v>
      </c>
      <c r="D97" s="70">
        <v>1004</v>
      </c>
      <c r="E97" s="71">
        <v>8327.5</v>
      </c>
    </row>
    <row r="98" spans="1:5" ht="31.5" x14ac:dyDescent="0.25">
      <c r="A98" s="67" t="s">
        <v>198</v>
      </c>
      <c r="B98" s="68" t="s">
        <v>199</v>
      </c>
      <c r="C98" s="69" t="s">
        <v>142</v>
      </c>
      <c r="D98" s="70">
        <v>0</v>
      </c>
      <c r="E98" s="71">
        <v>501.1</v>
      </c>
    </row>
    <row r="99" spans="1:5" ht="15.75" customHeight="1" x14ac:dyDescent="0.25">
      <c r="A99" s="67" t="s">
        <v>149</v>
      </c>
      <c r="B99" s="68" t="s">
        <v>199</v>
      </c>
      <c r="C99" s="69" t="s">
        <v>150</v>
      </c>
      <c r="D99" s="70">
        <v>0</v>
      </c>
      <c r="E99" s="71">
        <v>332.7</v>
      </c>
    </row>
    <row r="100" spans="1:5" x14ac:dyDescent="0.25">
      <c r="A100" s="67" t="s">
        <v>177</v>
      </c>
      <c r="B100" s="68" t="s">
        <v>199</v>
      </c>
      <c r="C100" s="69" t="s">
        <v>150</v>
      </c>
      <c r="D100" s="70">
        <v>702</v>
      </c>
      <c r="E100" s="71">
        <v>332.7</v>
      </c>
    </row>
    <row r="101" spans="1:5" x14ac:dyDescent="0.25">
      <c r="A101" s="67" t="s">
        <v>167</v>
      </c>
      <c r="B101" s="68" t="s">
        <v>199</v>
      </c>
      <c r="C101" s="69" t="s">
        <v>168</v>
      </c>
      <c r="D101" s="70">
        <v>0</v>
      </c>
      <c r="E101" s="71">
        <v>168.4</v>
      </c>
    </row>
    <row r="102" spans="1:5" x14ac:dyDescent="0.25">
      <c r="A102" s="67" t="s">
        <v>177</v>
      </c>
      <c r="B102" s="68" t="s">
        <v>199</v>
      </c>
      <c r="C102" s="69" t="s">
        <v>168</v>
      </c>
      <c r="D102" s="70">
        <v>702</v>
      </c>
      <c r="E102" s="71">
        <v>168.4</v>
      </c>
    </row>
    <row r="103" spans="1:5" ht="47.25" x14ac:dyDescent="0.25">
      <c r="A103" s="67" t="s">
        <v>200</v>
      </c>
      <c r="B103" s="68" t="s">
        <v>201</v>
      </c>
      <c r="C103" s="69" t="s">
        <v>142</v>
      </c>
      <c r="D103" s="70">
        <v>0</v>
      </c>
      <c r="E103" s="71">
        <v>27175</v>
      </c>
    </row>
    <row r="104" spans="1:5" ht="15.75" customHeight="1" x14ac:dyDescent="0.25">
      <c r="A104" s="67" t="s">
        <v>149</v>
      </c>
      <c r="B104" s="68" t="s">
        <v>201</v>
      </c>
      <c r="C104" s="69" t="s">
        <v>150</v>
      </c>
      <c r="D104" s="70">
        <v>0</v>
      </c>
      <c r="E104" s="71">
        <v>27175</v>
      </c>
    </row>
    <row r="105" spans="1:5" x14ac:dyDescent="0.25">
      <c r="A105" s="67" t="s">
        <v>177</v>
      </c>
      <c r="B105" s="68" t="s">
        <v>201</v>
      </c>
      <c r="C105" s="69" t="s">
        <v>150</v>
      </c>
      <c r="D105" s="70">
        <v>702</v>
      </c>
      <c r="E105" s="71">
        <v>27175</v>
      </c>
    </row>
    <row r="106" spans="1:5" x14ac:dyDescent="0.25">
      <c r="A106" s="67" t="s">
        <v>202</v>
      </c>
      <c r="B106" s="68" t="s">
        <v>203</v>
      </c>
      <c r="C106" s="69" t="s">
        <v>142</v>
      </c>
      <c r="D106" s="70">
        <v>0</v>
      </c>
      <c r="E106" s="71">
        <v>34594.9</v>
      </c>
    </row>
    <row r="107" spans="1:5" ht="15.75" customHeight="1" x14ac:dyDescent="0.25">
      <c r="A107" s="67" t="s">
        <v>149</v>
      </c>
      <c r="B107" s="68" t="s">
        <v>203</v>
      </c>
      <c r="C107" s="69" t="s">
        <v>150</v>
      </c>
      <c r="D107" s="70">
        <v>0</v>
      </c>
      <c r="E107" s="71">
        <v>34594.9</v>
      </c>
    </row>
    <row r="108" spans="1:5" x14ac:dyDescent="0.25">
      <c r="A108" s="67" t="s">
        <v>177</v>
      </c>
      <c r="B108" s="68" t="s">
        <v>203</v>
      </c>
      <c r="C108" s="69" t="s">
        <v>150</v>
      </c>
      <c r="D108" s="70">
        <v>702</v>
      </c>
      <c r="E108" s="71">
        <v>34594.9</v>
      </c>
    </row>
    <row r="109" spans="1:5" ht="94.5" x14ac:dyDescent="0.25">
      <c r="A109" s="67" t="s">
        <v>169</v>
      </c>
      <c r="B109" s="68" t="s">
        <v>204</v>
      </c>
      <c r="C109" s="69" t="s">
        <v>142</v>
      </c>
      <c r="D109" s="70">
        <v>0</v>
      </c>
      <c r="E109" s="71">
        <v>2929.4</v>
      </c>
    </row>
    <row r="110" spans="1:5" ht="15.75" customHeight="1" x14ac:dyDescent="0.25">
      <c r="A110" s="67" t="s">
        <v>149</v>
      </c>
      <c r="B110" s="68" t="s">
        <v>204</v>
      </c>
      <c r="C110" s="69" t="s">
        <v>150</v>
      </c>
      <c r="D110" s="70">
        <v>0</v>
      </c>
      <c r="E110" s="71">
        <v>2929.4</v>
      </c>
    </row>
    <row r="111" spans="1:5" x14ac:dyDescent="0.25">
      <c r="A111" s="67" t="s">
        <v>177</v>
      </c>
      <c r="B111" s="68" t="s">
        <v>204</v>
      </c>
      <c r="C111" s="69" t="s">
        <v>150</v>
      </c>
      <c r="D111" s="70">
        <v>702</v>
      </c>
      <c r="E111" s="71">
        <v>2929.4</v>
      </c>
    </row>
    <row r="112" spans="1:5" x14ac:dyDescent="0.25">
      <c r="A112" s="67" t="s">
        <v>171</v>
      </c>
      <c r="B112" s="68" t="s">
        <v>205</v>
      </c>
      <c r="C112" s="69" t="s">
        <v>142</v>
      </c>
      <c r="D112" s="70">
        <v>0</v>
      </c>
      <c r="E112" s="71">
        <v>4373</v>
      </c>
    </row>
    <row r="113" spans="1:5" ht="15.75" customHeight="1" x14ac:dyDescent="0.25">
      <c r="A113" s="67" t="s">
        <v>149</v>
      </c>
      <c r="B113" s="68" t="s">
        <v>205</v>
      </c>
      <c r="C113" s="69" t="s">
        <v>150</v>
      </c>
      <c r="D113" s="70">
        <v>0</v>
      </c>
      <c r="E113" s="71">
        <v>4373</v>
      </c>
    </row>
    <row r="114" spans="1:5" x14ac:dyDescent="0.25">
      <c r="A114" s="67" t="s">
        <v>177</v>
      </c>
      <c r="B114" s="68" t="s">
        <v>205</v>
      </c>
      <c r="C114" s="69" t="s">
        <v>150</v>
      </c>
      <c r="D114" s="70">
        <v>702</v>
      </c>
      <c r="E114" s="71">
        <v>4373</v>
      </c>
    </row>
    <row r="115" spans="1:5" ht="47.25" x14ac:dyDescent="0.25">
      <c r="A115" s="67" t="s">
        <v>206</v>
      </c>
      <c r="B115" s="68" t="s">
        <v>207</v>
      </c>
      <c r="C115" s="69" t="s">
        <v>142</v>
      </c>
      <c r="D115" s="70">
        <v>0</v>
      </c>
      <c r="E115" s="71">
        <v>1889</v>
      </c>
    </row>
    <row r="116" spans="1:5" ht="15.75" customHeight="1" x14ac:dyDescent="0.25">
      <c r="A116" s="67" t="s">
        <v>149</v>
      </c>
      <c r="B116" s="68" t="s">
        <v>207</v>
      </c>
      <c r="C116" s="69" t="s">
        <v>150</v>
      </c>
      <c r="D116" s="70">
        <v>0</v>
      </c>
      <c r="E116" s="71">
        <v>1889</v>
      </c>
    </row>
    <row r="117" spans="1:5" x14ac:dyDescent="0.25">
      <c r="A117" s="67" t="s">
        <v>177</v>
      </c>
      <c r="B117" s="68" t="s">
        <v>207</v>
      </c>
      <c r="C117" s="69" t="s">
        <v>150</v>
      </c>
      <c r="D117" s="70">
        <v>702</v>
      </c>
      <c r="E117" s="71">
        <v>1889</v>
      </c>
    </row>
    <row r="118" spans="1:5" ht="63" x14ac:dyDescent="0.25">
      <c r="A118" s="67" t="s">
        <v>755</v>
      </c>
      <c r="B118" s="68" t="s">
        <v>756</v>
      </c>
      <c r="C118" s="69" t="s">
        <v>142</v>
      </c>
      <c r="D118" s="70">
        <v>0</v>
      </c>
      <c r="E118" s="71">
        <v>329.7</v>
      </c>
    </row>
    <row r="119" spans="1:5" ht="15.75" customHeight="1" x14ac:dyDescent="0.25">
      <c r="A119" s="67" t="s">
        <v>149</v>
      </c>
      <c r="B119" s="68" t="s">
        <v>756</v>
      </c>
      <c r="C119" s="69" t="s">
        <v>150</v>
      </c>
      <c r="D119" s="70">
        <v>0</v>
      </c>
      <c r="E119" s="71">
        <v>329.7</v>
      </c>
    </row>
    <row r="120" spans="1:5" x14ac:dyDescent="0.25">
      <c r="A120" s="67" t="s">
        <v>177</v>
      </c>
      <c r="B120" s="68" t="s">
        <v>756</v>
      </c>
      <c r="C120" s="69" t="s">
        <v>150</v>
      </c>
      <c r="D120" s="70">
        <v>702</v>
      </c>
      <c r="E120" s="71">
        <v>329.7</v>
      </c>
    </row>
    <row r="121" spans="1:5" ht="47.25" x14ac:dyDescent="0.25">
      <c r="A121" s="67" t="s">
        <v>208</v>
      </c>
      <c r="B121" s="68" t="s">
        <v>209</v>
      </c>
      <c r="C121" s="69" t="s">
        <v>142</v>
      </c>
      <c r="D121" s="70">
        <v>0</v>
      </c>
      <c r="E121" s="71">
        <v>1000</v>
      </c>
    </row>
    <row r="122" spans="1:5" ht="15.75" customHeight="1" x14ac:dyDescent="0.25">
      <c r="A122" s="67" t="s">
        <v>149</v>
      </c>
      <c r="B122" s="68" t="s">
        <v>209</v>
      </c>
      <c r="C122" s="69" t="s">
        <v>150</v>
      </c>
      <c r="D122" s="70">
        <v>0</v>
      </c>
      <c r="E122" s="71">
        <v>1000</v>
      </c>
    </row>
    <row r="123" spans="1:5" x14ac:dyDescent="0.25">
      <c r="A123" s="67" t="s">
        <v>177</v>
      </c>
      <c r="B123" s="68" t="s">
        <v>209</v>
      </c>
      <c r="C123" s="69" t="s">
        <v>150</v>
      </c>
      <c r="D123" s="70">
        <v>702</v>
      </c>
      <c r="E123" s="71">
        <v>1000</v>
      </c>
    </row>
    <row r="124" spans="1:5" ht="31.5" customHeight="1" x14ac:dyDescent="0.25">
      <c r="A124" s="67" t="s">
        <v>210</v>
      </c>
      <c r="B124" s="68" t="s">
        <v>211</v>
      </c>
      <c r="C124" s="69" t="s">
        <v>142</v>
      </c>
      <c r="D124" s="70">
        <v>0</v>
      </c>
      <c r="E124" s="71">
        <v>3218.2</v>
      </c>
    </row>
    <row r="125" spans="1:5" ht="15.75" customHeight="1" x14ac:dyDescent="0.25">
      <c r="A125" s="67" t="s">
        <v>149</v>
      </c>
      <c r="B125" s="68" t="s">
        <v>211</v>
      </c>
      <c r="C125" s="69" t="s">
        <v>150</v>
      </c>
      <c r="D125" s="70">
        <v>0</v>
      </c>
      <c r="E125" s="71">
        <v>3218.2</v>
      </c>
    </row>
    <row r="126" spans="1:5" x14ac:dyDescent="0.25">
      <c r="A126" s="67" t="s">
        <v>177</v>
      </c>
      <c r="B126" s="68" t="s">
        <v>211</v>
      </c>
      <c r="C126" s="69" t="s">
        <v>150</v>
      </c>
      <c r="D126" s="70">
        <v>702</v>
      </c>
      <c r="E126" s="71">
        <v>3218.2</v>
      </c>
    </row>
    <row r="127" spans="1:5" ht="47.25" x14ac:dyDescent="0.25">
      <c r="A127" s="67" t="s">
        <v>212</v>
      </c>
      <c r="B127" s="68" t="s">
        <v>213</v>
      </c>
      <c r="C127" s="69" t="s">
        <v>142</v>
      </c>
      <c r="D127" s="70">
        <v>0</v>
      </c>
      <c r="E127" s="71">
        <v>10242.4</v>
      </c>
    </row>
    <row r="128" spans="1:5" ht="15.75" customHeight="1" x14ac:dyDescent="0.25">
      <c r="A128" s="67" t="s">
        <v>149</v>
      </c>
      <c r="B128" s="68" t="s">
        <v>213</v>
      </c>
      <c r="C128" s="69" t="s">
        <v>150</v>
      </c>
      <c r="D128" s="70">
        <v>0</v>
      </c>
      <c r="E128" s="71">
        <v>10046.299999999999</v>
      </c>
    </row>
    <row r="129" spans="1:5" x14ac:dyDescent="0.25">
      <c r="A129" s="67" t="s">
        <v>177</v>
      </c>
      <c r="B129" s="68" t="s">
        <v>213</v>
      </c>
      <c r="C129" s="69" t="s">
        <v>150</v>
      </c>
      <c r="D129" s="70">
        <v>702</v>
      </c>
      <c r="E129" s="71">
        <v>10046.299999999999</v>
      </c>
    </row>
    <row r="130" spans="1:5" x14ac:dyDescent="0.25">
      <c r="A130" s="67" t="s">
        <v>167</v>
      </c>
      <c r="B130" s="68" t="s">
        <v>213</v>
      </c>
      <c r="C130" s="69" t="s">
        <v>168</v>
      </c>
      <c r="D130" s="70">
        <v>0</v>
      </c>
      <c r="E130" s="71">
        <v>196.1</v>
      </c>
    </row>
    <row r="131" spans="1:5" x14ac:dyDescent="0.25">
      <c r="A131" s="67" t="s">
        <v>177</v>
      </c>
      <c r="B131" s="68" t="s">
        <v>213</v>
      </c>
      <c r="C131" s="69" t="s">
        <v>168</v>
      </c>
      <c r="D131" s="70">
        <v>702</v>
      </c>
      <c r="E131" s="71">
        <v>196.1</v>
      </c>
    </row>
    <row r="132" spans="1:5" ht="94.5" x14ac:dyDescent="0.25">
      <c r="A132" s="67" t="s">
        <v>214</v>
      </c>
      <c r="B132" s="68" t="s">
        <v>215</v>
      </c>
      <c r="C132" s="69" t="s">
        <v>142</v>
      </c>
      <c r="D132" s="70">
        <v>0</v>
      </c>
      <c r="E132" s="71">
        <v>471.6</v>
      </c>
    </row>
    <row r="133" spans="1:5" ht="15.75" customHeight="1" x14ac:dyDescent="0.25">
      <c r="A133" s="67" t="s">
        <v>149</v>
      </c>
      <c r="B133" s="68" t="s">
        <v>215</v>
      </c>
      <c r="C133" s="69" t="s">
        <v>150</v>
      </c>
      <c r="D133" s="70">
        <v>0</v>
      </c>
      <c r="E133" s="71">
        <v>471.6</v>
      </c>
    </row>
    <row r="134" spans="1:5" x14ac:dyDescent="0.25">
      <c r="A134" s="67" t="s">
        <v>177</v>
      </c>
      <c r="B134" s="68" t="s">
        <v>215</v>
      </c>
      <c r="C134" s="69" t="s">
        <v>150</v>
      </c>
      <c r="D134" s="70">
        <v>702</v>
      </c>
      <c r="E134" s="71">
        <v>471.6</v>
      </c>
    </row>
    <row r="135" spans="1:5" ht="18" customHeight="1" x14ac:dyDescent="0.25">
      <c r="A135" s="67" t="s">
        <v>216</v>
      </c>
      <c r="B135" s="68" t="s">
        <v>217</v>
      </c>
      <c r="C135" s="69" t="s">
        <v>142</v>
      </c>
      <c r="D135" s="70">
        <v>0</v>
      </c>
      <c r="E135" s="71">
        <v>54120.9</v>
      </c>
    </row>
    <row r="136" spans="1:5" ht="31.5" x14ac:dyDescent="0.25">
      <c r="A136" s="67" t="s">
        <v>147</v>
      </c>
      <c r="B136" s="68" t="s">
        <v>218</v>
      </c>
      <c r="C136" s="69" t="s">
        <v>142</v>
      </c>
      <c r="D136" s="70">
        <v>0</v>
      </c>
      <c r="E136" s="71">
        <v>173.2</v>
      </c>
    </row>
    <row r="137" spans="1:5" ht="15.75" customHeight="1" x14ac:dyDescent="0.25">
      <c r="A137" s="67" t="s">
        <v>149</v>
      </c>
      <c r="B137" s="68" t="s">
        <v>218</v>
      </c>
      <c r="C137" s="69" t="s">
        <v>150</v>
      </c>
      <c r="D137" s="70">
        <v>0</v>
      </c>
      <c r="E137" s="71">
        <v>173.2</v>
      </c>
    </row>
    <row r="138" spans="1:5" x14ac:dyDescent="0.25">
      <c r="A138" s="67" t="s">
        <v>219</v>
      </c>
      <c r="B138" s="68" t="s">
        <v>218</v>
      </c>
      <c r="C138" s="69" t="s">
        <v>150</v>
      </c>
      <c r="D138" s="70">
        <v>703</v>
      </c>
      <c r="E138" s="71">
        <v>173.2</v>
      </c>
    </row>
    <row r="139" spans="1:5" x14ac:dyDescent="0.25">
      <c r="A139" s="67" t="s">
        <v>156</v>
      </c>
      <c r="B139" s="68" t="s">
        <v>220</v>
      </c>
      <c r="C139" s="69" t="s">
        <v>142</v>
      </c>
      <c r="D139" s="70">
        <v>0</v>
      </c>
      <c r="E139" s="71">
        <v>6.5</v>
      </c>
    </row>
    <row r="140" spans="1:5" ht="15.75" customHeight="1" x14ac:dyDescent="0.25">
      <c r="A140" s="67" t="s">
        <v>149</v>
      </c>
      <c r="B140" s="68" t="s">
        <v>220</v>
      </c>
      <c r="C140" s="69" t="s">
        <v>150</v>
      </c>
      <c r="D140" s="70">
        <v>0</v>
      </c>
      <c r="E140" s="71">
        <v>6.5</v>
      </c>
    </row>
    <row r="141" spans="1:5" ht="31.5" x14ac:dyDescent="0.25">
      <c r="A141" s="67" t="s">
        <v>158</v>
      </c>
      <c r="B141" s="68" t="s">
        <v>220</v>
      </c>
      <c r="C141" s="69" t="s">
        <v>150</v>
      </c>
      <c r="D141" s="70">
        <v>705</v>
      </c>
      <c r="E141" s="71">
        <v>6.5</v>
      </c>
    </row>
    <row r="142" spans="1:5" x14ac:dyDescent="0.25">
      <c r="A142" s="67" t="s">
        <v>159</v>
      </c>
      <c r="B142" s="68" t="s">
        <v>221</v>
      </c>
      <c r="C142" s="69" t="s">
        <v>142</v>
      </c>
      <c r="D142" s="70">
        <v>0</v>
      </c>
      <c r="E142" s="71">
        <v>36602.400000000001</v>
      </c>
    </row>
    <row r="143" spans="1:5" ht="63" x14ac:dyDescent="0.25">
      <c r="A143" s="67" t="s">
        <v>165</v>
      </c>
      <c r="B143" s="68" t="s">
        <v>221</v>
      </c>
      <c r="C143" s="69" t="s">
        <v>166</v>
      </c>
      <c r="D143" s="70">
        <v>0</v>
      </c>
      <c r="E143" s="71">
        <v>31215.9</v>
      </c>
    </row>
    <row r="144" spans="1:5" x14ac:dyDescent="0.25">
      <c r="A144" s="67" t="s">
        <v>219</v>
      </c>
      <c r="B144" s="68" t="s">
        <v>221</v>
      </c>
      <c r="C144" s="69" t="s">
        <v>166</v>
      </c>
      <c r="D144" s="70">
        <v>703</v>
      </c>
      <c r="E144" s="71">
        <v>31215.9</v>
      </c>
    </row>
    <row r="145" spans="1:5" ht="15.75" customHeight="1" x14ac:dyDescent="0.25">
      <c r="A145" s="67" t="s">
        <v>149</v>
      </c>
      <c r="B145" s="68" t="s">
        <v>221</v>
      </c>
      <c r="C145" s="69" t="s">
        <v>150</v>
      </c>
      <c r="D145" s="70">
        <v>0</v>
      </c>
      <c r="E145" s="71">
        <v>4925.3</v>
      </c>
    </row>
    <row r="146" spans="1:5" x14ac:dyDescent="0.25">
      <c r="A146" s="67" t="s">
        <v>219</v>
      </c>
      <c r="B146" s="68" t="s">
        <v>221</v>
      </c>
      <c r="C146" s="69" t="s">
        <v>150</v>
      </c>
      <c r="D146" s="70">
        <v>703</v>
      </c>
      <c r="E146" s="71">
        <v>4925.3</v>
      </c>
    </row>
    <row r="147" spans="1:5" x14ac:dyDescent="0.25">
      <c r="A147" s="67" t="s">
        <v>161</v>
      </c>
      <c r="B147" s="68" t="s">
        <v>221</v>
      </c>
      <c r="C147" s="69" t="s">
        <v>162</v>
      </c>
      <c r="D147" s="70">
        <v>0</v>
      </c>
      <c r="E147" s="71">
        <v>461.2</v>
      </c>
    </row>
    <row r="148" spans="1:5" x14ac:dyDescent="0.25">
      <c r="A148" s="67" t="s">
        <v>219</v>
      </c>
      <c r="B148" s="68" t="s">
        <v>221</v>
      </c>
      <c r="C148" s="69" t="s">
        <v>162</v>
      </c>
      <c r="D148" s="70">
        <v>703</v>
      </c>
      <c r="E148" s="71">
        <v>461.2</v>
      </c>
    </row>
    <row r="149" spans="1:5" ht="124.5" customHeight="1" x14ac:dyDescent="0.25">
      <c r="A149" s="67" t="s">
        <v>222</v>
      </c>
      <c r="B149" s="68" t="s">
        <v>223</v>
      </c>
      <c r="C149" s="69" t="s">
        <v>142</v>
      </c>
      <c r="D149" s="70">
        <v>0</v>
      </c>
      <c r="E149" s="71">
        <v>16716.3</v>
      </c>
    </row>
    <row r="150" spans="1:5" ht="63" x14ac:dyDescent="0.25">
      <c r="A150" s="67" t="s">
        <v>165</v>
      </c>
      <c r="B150" s="68" t="s">
        <v>223</v>
      </c>
      <c r="C150" s="69" t="s">
        <v>166</v>
      </c>
      <c r="D150" s="70">
        <v>0</v>
      </c>
      <c r="E150" s="71">
        <v>16716.3</v>
      </c>
    </row>
    <row r="151" spans="1:5" x14ac:dyDescent="0.25">
      <c r="A151" s="67" t="s">
        <v>219</v>
      </c>
      <c r="B151" s="68" t="s">
        <v>223</v>
      </c>
      <c r="C151" s="69" t="s">
        <v>166</v>
      </c>
      <c r="D151" s="70">
        <v>703</v>
      </c>
      <c r="E151" s="71">
        <v>16716.3</v>
      </c>
    </row>
    <row r="152" spans="1:5" x14ac:dyDescent="0.25">
      <c r="A152" s="67" t="s">
        <v>171</v>
      </c>
      <c r="B152" s="68" t="s">
        <v>224</v>
      </c>
      <c r="C152" s="69" t="s">
        <v>142</v>
      </c>
      <c r="D152" s="70">
        <v>0</v>
      </c>
      <c r="E152" s="71">
        <v>622.5</v>
      </c>
    </row>
    <row r="153" spans="1:5" ht="15.75" customHeight="1" x14ac:dyDescent="0.25">
      <c r="A153" s="67" t="s">
        <v>149</v>
      </c>
      <c r="B153" s="68" t="s">
        <v>224</v>
      </c>
      <c r="C153" s="69" t="s">
        <v>150</v>
      </c>
      <c r="D153" s="70">
        <v>0</v>
      </c>
      <c r="E153" s="71">
        <v>622.5</v>
      </c>
    </row>
    <row r="154" spans="1:5" x14ac:dyDescent="0.25">
      <c r="A154" s="67" t="s">
        <v>219</v>
      </c>
      <c r="B154" s="68" t="s">
        <v>224</v>
      </c>
      <c r="C154" s="69" t="s">
        <v>150</v>
      </c>
      <c r="D154" s="70">
        <v>703</v>
      </c>
      <c r="E154" s="71">
        <v>622.5</v>
      </c>
    </row>
    <row r="155" spans="1:5" ht="31.5" x14ac:dyDescent="0.25">
      <c r="A155" s="67" t="s">
        <v>225</v>
      </c>
      <c r="B155" s="68" t="s">
        <v>226</v>
      </c>
      <c r="C155" s="69" t="s">
        <v>142</v>
      </c>
      <c r="D155" s="70">
        <v>0</v>
      </c>
      <c r="E155" s="71">
        <v>20566</v>
      </c>
    </row>
    <row r="156" spans="1:5" ht="17.25" customHeight="1" x14ac:dyDescent="0.25">
      <c r="A156" s="67" t="s">
        <v>227</v>
      </c>
      <c r="B156" s="68" t="s">
        <v>228</v>
      </c>
      <c r="C156" s="69" t="s">
        <v>142</v>
      </c>
      <c r="D156" s="70">
        <v>0</v>
      </c>
      <c r="E156" s="71">
        <v>17103.3</v>
      </c>
    </row>
    <row r="157" spans="1:5" x14ac:dyDescent="0.25">
      <c r="A157" s="67" t="s">
        <v>156</v>
      </c>
      <c r="B157" s="68" t="s">
        <v>757</v>
      </c>
      <c r="C157" s="69" t="s">
        <v>142</v>
      </c>
      <c r="D157" s="70">
        <v>0</v>
      </c>
      <c r="E157" s="71">
        <v>4.5999999999999996</v>
      </c>
    </row>
    <row r="158" spans="1:5" ht="15.75" customHeight="1" x14ac:dyDescent="0.25">
      <c r="A158" s="67" t="s">
        <v>149</v>
      </c>
      <c r="B158" s="68" t="s">
        <v>757</v>
      </c>
      <c r="C158" s="69" t="s">
        <v>150</v>
      </c>
      <c r="D158" s="70">
        <v>0</v>
      </c>
      <c r="E158" s="71">
        <v>4.5999999999999996</v>
      </c>
    </row>
    <row r="159" spans="1:5" ht="31.5" x14ac:dyDescent="0.25">
      <c r="A159" s="67" t="s">
        <v>158</v>
      </c>
      <c r="B159" s="68" t="s">
        <v>757</v>
      </c>
      <c r="C159" s="69" t="s">
        <v>150</v>
      </c>
      <c r="D159" s="70">
        <v>705</v>
      </c>
      <c r="E159" s="71">
        <v>4.5999999999999996</v>
      </c>
    </row>
    <row r="160" spans="1:5" x14ac:dyDescent="0.25">
      <c r="A160" s="67" t="s">
        <v>229</v>
      </c>
      <c r="B160" s="68" t="s">
        <v>230</v>
      </c>
      <c r="C160" s="69" t="s">
        <v>142</v>
      </c>
      <c r="D160" s="70">
        <v>0</v>
      </c>
      <c r="E160" s="71">
        <v>3879.2</v>
      </c>
    </row>
    <row r="161" spans="1:5" ht="63" x14ac:dyDescent="0.25">
      <c r="A161" s="67" t="s">
        <v>165</v>
      </c>
      <c r="B161" s="68" t="s">
        <v>230</v>
      </c>
      <c r="C161" s="69" t="s">
        <v>166</v>
      </c>
      <c r="D161" s="70">
        <v>0</v>
      </c>
      <c r="E161" s="71">
        <v>3133.8</v>
      </c>
    </row>
    <row r="162" spans="1:5" x14ac:dyDescent="0.25">
      <c r="A162" s="67" t="s">
        <v>231</v>
      </c>
      <c r="B162" s="68" t="s">
        <v>230</v>
      </c>
      <c r="C162" s="69" t="s">
        <v>166</v>
      </c>
      <c r="D162" s="70">
        <v>709</v>
      </c>
      <c r="E162" s="71">
        <v>3133.8</v>
      </c>
    </row>
    <row r="163" spans="1:5" ht="15.75" customHeight="1" x14ac:dyDescent="0.25">
      <c r="A163" s="67" t="s">
        <v>149</v>
      </c>
      <c r="B163" s="68" t="s">
        <v>230</v>
      </c>
      <c r="C163" s="69" t="s">
        <v>150</v>
      </c>
      <c r="D163" s="70">
        <v>0</v>
      </c>
      <c r="E163" s="71">
        <v>739.5</v>
      </c>
    </row>
    <row r="164" spans="1:5" x14ac:dyDescent="0.25">
      <c r="A164" s="67" t="s">
        <v>231</v>
      </c>
      <c r="B164" s="68" t="s">
        <v>230</v>
      </c>
      <c r="C164" s="69" t="s">
        <v>150</v>
      </c>
      <c r="D164" s="70">
        <v>709</v>
      </c>
      <c r="E164" s="71">
        <v>739.5</v>
      </c>
    </row>
    <row r="165" spans="1:5" x14ac:dyDescent="0.25">
      <c r="A165" s="67" t="s">
        <v>161</v>
      </c>
      <c r="B165" s="68" t="s">
        <v>230</v>
      </c>
      <c r="C165" s="69" t="s">
        <v>162</v>
      </c>
      <c r="D165" s="70">
        <v>0</v>
      </c>
      <c r="E165" s="71">
        <v>5.9</v>
      </c>
    </row>
    <row r="166" spans="1:5" x14ac:dyDescent="0.25">
      <c r="A166" s="67" t="s">
        <v>231</v>
      </c>
      <c r="B166" s="68" t="s">
        <v>230</v>
      </c>
      <c r="C166" s="69" t="s">
        <v>162</v>
      </c>
      <c r="D166" s="70">
        <v>709</v>
      </c>
      <c r="E166" s="71">
        <v>5.9</v>
      </c>
    </row>
    <row r="167" spans="1:5" x14ac:dyDescent="0.25">
      <c r="A167" s="67" t="s">
        <v>159</v>
      </c>
      <c r="B167" s="68" t="s">
        <v>232</v>
      </c>
      <c r="C167" s="69" t="s">
        <v>142</v>
      </c>
      <c r="D167" s="70">
        <v>0</v>
      </c>
      <c r="E167" s="71">
        <v>8261.1</v>
      </c>
    </row>
    <row r="168" spans="1:5" ht="63" x14ac:dyDescent="0.25">
      <c r="A168" s="67" t="s">
        <v>165</v>
      </c>
      <c r="B168" s="68" t="s">
        <v>232</v>
      </c>
      <c r="C168" s="69" t="s">
        <v>166</v>
      </c>
      <c r="D168" s="70">
        <v>0</v>
      </c>
      <c r="E168" s="71">
        <v>8081.6</v>
      </c>
    </row>
    <row r="169" spans="1:5" x14ac:dyDescent="0.25">
      <c r="A169" s="67" t="s">
        <v>231</v>
      </c>
      <c r="B169" s="68" t="s">
        <v>232</v>
      </c>
      <c r="C169" s="69" t="s">
        <v>166</v>
      </c>
      <c r="D169" s="70">
        <v>709</v>
      </c>
      <c r="E169" s="71">
        <v>8081.6</v>
      </c>
    </row>
    <row r="170" spans="1:5" ht="15.75" customHeight="1" x14ac:dyDescent="0.25">
      <c r="A170" s="67" t="s">
        <v>149</v>
      </c>
      <c r="B170" s="68" t="s">
        <v>232</v>
      </c>
      <c r="C170" s="69" t="s">
        <v>150</v>
      </c>
      <c r="D170" s="70">
        <v>0</v>
      </c>
      <c r="E170" s="71">
        <v>179.5</v>
      </c>
    </row>
    <row r="171" spans="1:5" x14ac:dyDescent="0.25">
      <c r="A171" s="67" t="s">
        <v>231</v>
      </c>
      <c r="B171" s="68" t="s">
        <v>232</v>
      </c>
      <c r="C171" s="69" t="s">
        <v>150</v>
      </c>
      <c r="D171" s="70">
        <v>709</v>
      </c>
      <c r="E171" s="71">
        <v>179.5</v>
      </c>
    </row>
    <row r="172" spans="1:5" ht="124.5" customHeight="1" x14ac:dyDescent="0.25">
      <c r="A172" s="67" t="s">
        <v>222</v>
      </c>
      <c r="B172" s="68" t="s">
        <v>233</v>
      </c>
      <c r="C172" s="69" t="s">
        <v>142</v>
      </c>
      <c r="D172" s="70">
        <v>0</v>
      </c>
      <c r="E172" s="71">
        <v>4958.3999999999996</v>
      </c>
    </row>
    <row r="173" spans="1:5" ht="63" x14ac:dyDescent="0.25">
      <c r="A173" s="67" t="s">
        <v>165</v>
      </c>
      <c r="B173" s="68" t="s">
        <v>233</v>
      </c>
      <c r="C173" s="69" t="s">
        <v>166</v>
      </c>
      <c r="D173" s="70">
        <v>0</v>
      </c>
      <c r="E173" s="71">
        <v>4958.3999999999996</v>
      </c>
    </row>
    <row r="174" spans="1:5" x14ac:dyDescent="0.25">
      <c r="A174" s="67" t="s">
        <v>231</v>
      </c>
      <c r="B174" s="68" t="s">
        <v>233</v>
      </c>
      <c r="C174" s="69" t="s">
        <v>166</v>
      </c>
      <c r="D174" s="70">
        <v>709</v>
      </c>
      <c r="E174" s="71">
        <v>4958.3999999999996</v>
      </c>
    </row>
    <row r="175" spans="1:5" ht="31.5" x14ac:dyDescent="0.25">
      <c r="A175" s="67" t="s">
        <v>234</v>
      </c>
      <c r="B175" s="68" t="s">
        <v>235</v>
      </c>
      <c r="C175" s="69" t="s">
        <v>142</v>
      </c>
      <c r="D175" s="70">
        <v>0</v>
      </c>
      <c r="E175" s="71">
        <v>10</v>
      </c>
    </row>
    <row r="176" spans="1:5" ht="47.25" x14ac:dyDescent="0.25">
      <c r="A176" s="67" t="s">
        <v>236</v>
      </c>
      <c r="B176" s="68" t="s">
        <v>237</v>
      </c>
      <c r="C176" s="69" t="s">
        <v>142</v>
      </c>
      <c r="D176" s="70">
        <v>0</v>
      </c>
      <c r="E176" s="71">
        <v>10</v>
      </c>
    </row>
    <row r="177" spans="1:5" ht="15.75" customHeight="1" x14ac:dyDescent="0.25">
      <c r="A177" s="67" t="s">
        <v>149</v>
      </c>
      <c r="B177" s="68" t="s">
        <v>237</v>
      </c>
      <c r="C177" s="69" t="s">
        <v>150</v>
      </c>
      <c r="D177" s="70">
        <v>0</v>
      </c>
      <c r="E177" s="71">
        <v>10</v>
      </c>
    </row>
    <row r="178" spans="1:5" x14ac:dyDescent="0.25">
      <c r="A178" s="67" t="s">
        <v>231</v>
      </c>
      <c r="B178" s="68" t="s">
        <v>237</v>
      </c>
      <c r="C178" s="69" t="s">
        <v>150</v>
      </c>
      <c r="D178" s="70">
        <v>709</v>
      </c>
      <c r="E178" s="71">
        <v>10</v>
      </c>
    </row>
    <row r="179" spans="1:5" ht="31.5" x14ac:dyDescent="0.25">
      <c r="A179" s="67" t="s">
        <v>238</v>
      </c>
      <c r="B179" s="68" t="s">
        <v>239</v>
      </c>
      <c r="C179" s="69" t="s">
        <v>142</v>
      </c>
      <c r="D179" s="70">
        <v>0</v>
      </c>
      <c r="E179" s="71">
        <v>808.6</v>
      </c>
    </row>
    <row r="180" spans="1:5" ht="47.25" x14ac:dyDescent="0.25">
      <c r="A180" s="67" t="s">
        <v>240</v>
      </c>
      <c r="B180" s="68" t="s">
        <v>241</v>
      </c>
      <c r="C180" s="69" t="s">
        <v>142</v>
      </c>
      <c r="D180" s="70">
        <v>0</v>
      </c>
      <c r="E180" s="71">
        <v>808.6</v>
      </c>
    </row>
    <row r="181" spans="1:5" ht="63" x14ac:dyDescent="0.25">
      <c r="A181" s="67" t="s">
        <v>165</v>
      </c>
      <c r="B181" s="68" t="s">
        <v>241</v>
      </c>
      <c r="C181" s="69" t="s">
        <v>166</v>
      </c>
      <c r="D181" s="70">
        <v>0</v>
      </c>
      <c r="E181" s="71">
        <v>33.700000000000003</v>
      </c>
    </row>
    <row r="182" spans="1:5" x14ac:dyDescent="0.25">
      <c r="A182" s="67" t="s">
        <v>231</v>
      </c>
      <c r="B182" s="68" t="s">
        <v>241</v>
      </c>
      <c r="C182" s="69" t="s">
        <v>166</v>
      </c>
      <c r="D182" s="70">
        <v>709</v>
      </c>
      <c r="E182" s="71">
        <v>33.700000000000003</v>
      </c>
    </row>
    <row r="183" spans="1:5" ht="15.75" customHeight="1" x14ac:dyDescent="0.25">
      <c r="A183" s="67" t="s">
        <v>149</v>
      </c>
      <c r="B183" s="68" t="s">
        <v>241</v>
      </c>
      <c r="C183" s="69" t="s">
        <v>150</v>
      </c>
      <c r="D183" s="70">
        <v>0</v>
      </c>
      <c r="E183" s="71">
        <v>760.9</v>
      </c>
    </row>
    <row r="184" spans="1:5" x14ac:dyDescent="0.25">
      <c r="A184" s="67" t="s">
        <v>231</v>
      </c>
      <c r="B184" s="68" t="s">
        <v>241</v>
      </c>
      <c r="C184" s="69" t="s">
        <v>150</v>
      </c>
      <c r="D184" s="70">
        <v>709</v>
      </c>
      <c r="E184" s="71">
        <v>760.9</v>
      </c>
    </row>
    <row r="185" spans="1:5" x14ac:dyDescent="0.25">
      <c r="A185" s="67" t="s">
        <v>167</v>
      </c>
      <c r="B185" s="68" t="s">
        <v>241</v>
      </c>
      <c r="C185" s="69" t="s">
        <v>168</v>
      </c>
      <c r="D185" s="70">
        <v>0</v>
      </c>
      <c r="E185" s="71">
        <v>14</v>
      </c>
    </row>
    <row r="186" spans="1:5" x14ac:dyDescent="0.25">
      <c r="A186" s="67" t="s">
        <v>177</v>
      </c>
      <c r="B186" s="68" t="s">
        <v>241</v>
      </c>
      <c r="C186" s="69" t="s">
        <v>168</v>
      </c>
      <c r="D186" s="70">
        <v>702</v>
      </c>
      <c r="E186" s="71">
        <v>4</v>
      </c>
    </row>
    <row r="187" spans="1:5" x14ac:dyDescent="0.25">
      <c r="A187" s="67" t="s">
        <v>231</v>
      </c>
      <c r="B187" s="68" t="s">
        <v>241</v>
      </c>
      <c r="C187" s="69" t="s">
        <v>168</v>
      </c>
      <c r="D187" s="70">
        <v>709</v>
      </c>
      <c r="E187" s="71">
        <v>10</v>
      </c>
    </row>
    <row r="188" spans="1:5" x14ac:dyDescent="0.25">
      <c r="A188" s="67" t="s">
        <v>242</v>
      </c>
      <c r="B188" s="68" t="s">
        <v>243</v>
      </c>
      <c r="C188" s="69" t="s">
        <v>142</v>
      </c>
      <c r="D188" s="70">
        <v>0</v>
      </c>
      <c r="E188" s="71">
        <v>2644.1</v>
      </c>
    </row>
    <row r="189" spans="1:5" x14ac:dyDescent="0.25">
      <c r="A189" s="67" t="s">
        <v>154</v>
      </c>
      <c r="B189" s="68" t="s">
        <v>244</v>
      </c>
      <c r="C189" s="69" t="s">
        <v>142</v>
      </c>
      <c r="D189" s="70">
        <v>0</v>
      </c>
      <c r="E189" s="71">
        <v>220.5</v>
      </c>
    </row>
    <row r="190" spans="1:5" ht="15.75" customHeight="1" x14ac:dyDescent="0.25">
      <c r="A190" s="67" t="s">
        <v>149</v>
      </c>
      <c r="B190" s="68" t="s">
        <v>244</v>
      </c>
      <c r="C190" s="69" t="s">
        <v>150</v>
      </c>
      <c r="D190" s="70">
        <v>0</v>
      </c>
      <c r="E190" s="71">
        <v>220.5</v>
      </c>
    </row>
    <row r="191" spans="1:5" x14ac:dyDescent="0.25">
      <c r="A191" s="67" t="s">
        <v>245</v>
      </c>
      <c r="B191" s="68" t="s">
        <v>244</v>
      </c>
      <c r="C191" s="69" t="s">
        <v>150</v>
      </c>
      <c r="D191" s="70">
        <v>707</v>
      </c>
      <c r="E191" s="71">
        <v>220.5</v>
      </c>
    </row>
    <row r="192" spans="1:5" ht="63" x14ac:dyDescent="0.25">
      <c r="A192" s="67" t="s">
        <v>246</v>
      </c>
      <c r="B192" s="68" t="s">
        <v>247</v>
      </c>
      <c r="C192" s="69" t="s">
        <v>142</v>
      </c>
      <c r="D192" s="70">
        <v>0</v>
      </c>
      <c r="E192" s="71">
        <v>2423.6</v>
      </c>
    </row>
    <row r="193" spans="1:5" ht="15.75" customHeight="1" x14ac:dyDescent="0.25">
      <c r="A193" s="67" t="s">
        <v>149</v>
      </c>
      <c r="B193" s="68" t="s">
        <v>247</v>
      </c>
      <c r="C193" s="69" t="s">
        <v>150</v>
      </c>
      <c r="D193" s="70">
        <v>0</v>
      </c>
      <c r="E193" s="71">
        <v>2423.6</v>
      </c>
    </row>
    <row r="194" spans="1:5" x14ac:dyDescent="0.25">
      <c r="A194" s="67" t="s">
        <v>245</v>
      </c>
      <c r="B194" s="68" t="s">
        <v>247</v>
      </c>
      <c r="C194" s="69" t="s">
        <v>150</v>
      </c>
      <c r="D194" s="70">
        <v>707</v>
      </c>
      <c r="E194" s="71">
        <v>2423.6</v>
      </c>
    </row>
    <row r="195" spans="1:5" s="72" customFormat="1" ht="47.25" x14ac:dyDescent="0.25">
      <c r="A195" s="62" t="s">
        <v>248</v>
      </c>
      <c r="B195" s="63" t="s">
        <v>249</v>
      </c>
      <c r="C195" s="64" t="s">
        <v>142</v>
      </c>
      <c r="D195" s="65">
        <v>0</v>
      </c>
      <c r="E195" s="66">
        <v>60188.6</v>
      </c>
    </row>
    <row r="196" spans="1:5" ht="47.25" x14ac:dyDescent="0.25">
      <c r="A196" s="67" t="s">
        <v>250</v>
      </c>
      <c r="B196" s="68" t="s">
        <v>251</v>
      </c>
      <c r="C196" s="69" t="s">
        <v>142</v>
      </c>
      <c r="D196" s="70">
        <v>0</v>
      </c>
      <c r="E196" s="71">
        <v>58228.2</v>
      </c>
    </row>
    <row r="197" spans="1:5" x14ac:dyDescent="0.25">
      <c r="A197" s="67" t="s">
        <v>252</v>
      </c>
      <c r="B197" s="68" t="s">
        <v>253</v>
      </c>
      <c r="C197" s="69" t="s">
        <v>142</v>
      </c>
      <c r="D197" s="70">
        <v>0</v>
      </c>
      <c r="E197" s="71">
        <v>3313.9</v>
      </c>
    </row>
    <row r="198" spans="1:5" x14ac:dyDescent="0.25">
      <c r="A198" s="67" t="s">
        <v>156</v>
      </c>
      <c r="B198" s="68" t="s">
        <v>254</v>
      </c>
      <c r="C198" s="69" t="s">
        <v>142</v>
      </c>
      <c r="D198" s="70">
        <v>0</v>
      </c>
      <c r="E198" s="71">
        <v>2.5</v>
      </c>
    </row>
    <row r="199" spans="1:5" ht="15.75" customHeight="1" x14ac:dyDescent="0.25">
      <c r="A199" s="67" t="s">
        <v>149</v>
      </c>
      <c r="B199" s="68" t="s">
        <v>254</v>
      </c>
      <c r="C199" s="69" t="s">
        <v>150</v>
      </c>
      <c r="D199" s="70">
        <v>0</v>
      </c>
      <c r="E199" s="71">
        <v>2.5</v>
      </c>
    </row>
    <row r="200" spans="1:5" ht="31.5" x14ac:dyDescent="0.25">
      <c r="A200" s="67" t="s">
        <v>158</v>
      </c>
      <c r="B200" s="68" t="s">
        <v>254</v>
      </c>
      <c r="C200" s="69" t="s">
        <v>150</v>
      </c>
      <c r="D200" s="70">
        <v>705</v>
      </c>
      <c r="E200" s="71">
        <v>2.5</v>
      </c>
    </row>
    <row r="201" spans="1:5" x14ac:dyDescent="0.25">
      <c r="A201" s="67" t="s">
        <v>159</v>
      </c>
      <c r="B201" s="68" t="s">
        <v>255</v>
      </c>
      <c r="C201" s="69" t="s">
        <v>142</v>
      </c>
      <c r="D201" s="70">
        <v>0</v>
      </c>
      <c r="E201" s="71">
        <v>2367.1999999999998</v>
      </c>
    </row>
    <row r="202" spans="1:5" ht="63" x14ac:dyDescent="0.25">
      <c r="A202" s="67" t="s">
        <v>165</v>
      </c>
      <c r="B202" s="68" t="s">
        <v>255</v>
      </c>
      <c r="C202" s="69" t="s">
        <v>166</v>
      </c>
      <c r="D202" s="70">
        <v>0</v>
      </c>
      <c r="E202" s="71">
        <v>1986.5</v>
      </c>
    </row>
    <row r="203" spans="1:5" x14ac:dyDescent="0.25">
      <c r="A203" s="67" t="s">
        <v>256</v>
      </c>
      <c r="B203" s="68" t="s">
        <v>255</v>
      </c>
      <c r="C203" s="69" t="s">
        <v>166</v>
      </c>
      <c r="D203" s="70">
        <v>801</v>
      </c>
      <c r="E203" s="71">
        <v>1986.5</v>
      </c>
    </row>
    <row r="204" spans="1:5" ht="15.75" customHeight="1" x14ac:dyDescent="0.25">
      <c r="A204" s="67" t="s">
        <v>149</v>
      </c>
      <c r="B204" s="68" t="s">
        <v>255</v>
      </c>
      <c r="C204" s="69" t="s">
        <v>150</v>
      </c>
      <c r="D204" s="70">
        <v>0</v>
      </c>
      <c r="E204" s="71">
        <v>372.9</v>
      </c>
    </row>
    <row r="205" spans="1:5" x14ac:dyDescent="0.25">
      <c r="A205" s="67" t="s">
        <v>256</v>
      </c>
      <c r="B205" s="68" t="s">
        <v>255</v>
      </c>
      <c r="C205" s="69" t="s">
        <v>150</v>
      </c>
      <c r="D205" s="70">
        <v>801</v>
      </c>
      <c r="E205" s="71">
        <v>372.9</v>
      </c>
    </row>
    <row r="206" spans="1:5" x14ac:dyDescent="0.25">
      <c r="A206" s="67" t="s">
        <v>161</v>
      </c>
      <c r="B206" s="68" t="s">
        <v>255</v>
      </c>
      <c r="C206" s="69" t="s">
        <v>162</v>
      </c>
      <c r="D206" s="70">
        <v>0</v>
      </c>
      <c r="E206" s="71">
        <v>7.8</v>
      </c>
    </row>
    <row r="207" spans="1:5" x14ac:dyDescent="0.25">
      <c r="A207" s="67" t="s">
        <v>256</v>
      </c>
      <c r="B207" s="68" t="s">
        <v>255</v>
      </c>
      <c r="C207" s="69" t="s">
        <v>162</v>
      </c>
      <c r="D207" s="70">
        <v>801</v>
      </c>
      <c r="E207" s="71">
        <v>7.8</v>
      </c>
    </row>
    <row r="208" spans="1:5" ht="124.5" customHeight="1" x14ac:dyDescent="0.25">
      <c r="A208" s="67" t="s">
        <v>222</v>
      </c>
      <c r="B208" s="68" t="s">
        <v>257</v>
      </c>
      <c r="C208" s="69" t="s">
        <v>142</v>
      </c>
      <c r="D208" s="70">
        <v>0</v>
      </c>
      <c r="E208" s="71">
        <v>855.2</v>
      </c>
    </row>
    <row r="209" spans="1:5" ht="63" x14ac:dyDescent="0.25">
      <c r="A209" s="67" t="s">
        <v>165</v>
      </c>
      <c r="B209" s="68" t="s">
        <v>257</v>
      </c>
      <c r="C209" s="69" t="s">
        <v>166</v>
      </c>
      <c r="D209" s="70">
        <v>0</v>
      </c>
      <c r="E209" s="71">
        <v>855.2</v>
      </c>
    </row>
    <row r="210" spans="1:5" x14ac:dyDescent="0.25">
      <c r="A210" s="67" t="s">
        <v>256</v>
      </c>
      <c r="B210" s="68" t="s">
        <v>257</v>
      </c>
      <c r="C210" s="69" t="s">
        <v>166</v>
      </c>
      <c r="D210" s="70">
        <v>801</v>
      </c>
      <c r="E210" s="71">
        <v>855.2</v>
      </c>
    </row>
    <row r="211" spans="1:5" x14ac:dyDescent="0.25">
      <c r="A211" s="67" t="s">
        <v>171</v>
      </c>
      <c r="B211" s="68" t="s">
        <v>258</v>
      </c>
      <c r="C211" s="69" t="s">
        <v>142</v>
      </c>
      <c r="D211" s="70">
        <v>0</v>
      </c>
      <c r="E211" s="71">
        <v>89</v>
      </c>
    </row>
    <row r="212" spans="1:5" ht="15.75" customHeight="1" x14ac:dyDescent="0.25">
      <c r="A212" s="67" t="s">
        <v>149</v>
      </c>
      <c r="B212" s="68" t="s">
        <v>258</v>
      </c>
      <c r="C212" s="69" t="s">
        <v>150</v>
      </c>
      <c r="D212" s="70">
        <v>0</v>
      </c>
      <c r="E212" s="71">
        <v>89</v>
      </c>
    </row>
    <row r="213" spans="1:5" x14ac:dyDescent="0.25">
      <c r="A213" s="67" t="s">
        <v>256</v>
      </c>
      <c r="B213" s="68" t="s">
        <v>258</v>
      </c>
      <c r="C213" s="69" t="s">
        <v>150</v>
      </c>
      <c r="D213" s="70">
        <v>801</v>
      </c>
      <c r="E213" s="71">
        <v>89</v>
      </c>
    </row>
    <row r="214" spans="1:5" x14ac:dyDescent="0.25">
      <c r="A214" s="67" t="s">
        <v>259</v>
      </c>
      <c r="B214" s="68" t="s">
        <v>260</v>
      </c>
      <c r="C214" s="69" t="s">
        <v>142</v>
      </c>
      <c r="D214" s="70">
        <v>0</v>
      </c>
      <c r="E214" s="71">
        <v>25600.799999999999</v>
      </c>
    </row>
    <row r="215" spans="1:5" x14ac:dyDescent="0.25">
      <c r="A215" s="67" t="s">
        <v>159</v>
      </c>
      <c r="B215" s="68" t="s">
        <v>261</v>
      </c>
      <c r="C215" s="69" t="s">
        <v>142</v>
      </c>
      <c r="D215" s="70">
        <v>0</v>
      </c>
      <c r="E215" s="71">
        <v>18075.5</v>
      </c>
    </row>
    <row r="216" spans="1:5" ht="63" x14ac:dyDescent="0.25">
      <c r="A216" s="67" t="s">
        <v>165</v>
      </c>
      <c r="B216" s="68" t="s">
        <v>261</v>
      </c>
      <c r="C216" s="69" t="s">
        <v>166</v>
      </c>
      <c r="D216" s="70">
        <v>0</v>
      </c>
      <c r="E216" s="71">
        <v>14310.6</v>
      </c>
    </row>
    <row r="217" spans="1:5" x14ac:dyDescent="0.25">
      <c r="A217" s="67" t="s">
        <v>256</v>
      </c>
      <c r="B217" s="68" t="s">
        <v>261</v>
      </c>
      <c r="C217" s="69" t="s">
        <v>166</v>
      </c>
      <c r="D217" s="70">
        <v>801</v>
      </c>
      <c r="E217" s="71">
        <v>14310.6</v>
      </c>
    </row>
    <row r="218" spans="1:5" ht="15.75" customHeight="1" x14ac:dyDescent="0.25">
      <c r="A218" s="67" t="s">
        <v>149</v>
      </c>
      <c r="B218" s="68" t="s">
        <v>261</v>
      </c>
      <c r="C218" s="69" t="s">
        <v>150</v>
      </c>
      <c r="D218" s="70">
        <v>0</v>
      </c>
      <c r="E218" s="71">
        <v>3754.6</v>
      </c>
    </row>
    <row r="219" spans="1:5" x14ac:dyDescent="0.25">
      <c r="A219" s="67" t="s">
        <v>256</v>
      </c>
      <c r="B219" s="68" t="s">
        <v>261</v>
      </c>
      <c r="C219" s="69" t="s">
        <v>150</v>
      </c>
      <c r="D219" s="70">
        <v>801</v>
      </c>
      <c r="E219" s="71">
        <v>3754.6</v>
      </c>
    </row>
    <row r="220" spans="1:5" x14ac:dyDescent="0.25">
      <c r="A220" s="67" t="s">
        <v>161</v>
      </c>
      <c r="B220" s="68" t="s">
        <v>261</v>
      </c>
      <c r="C220" s="69" t="s">
        <v>162</v>
      </c>
      <c r="D220" s="70">
        <v>0</v>
      </c>
      <c r="E220" s="71">
        <v>10.3</v>
      </c>
    </row>
    <row r="221" spans="1:5" x14ac:dyDescent="0.25">
      <c r="A221" s="67" t="s">
        <v>256</v>
      </c>
      <c r="B221" s="68" t="s">
        <v>261</v>
      </c>
      <c r="C221" s="69" t="s">
        <v>162</v>
      </c>
      <c r="D221" s="70">
        <v>801</v>
      </c>
      <c r="E221" s="71">
        <v>10.3</v>
      </c>
    </row>
    <row r="222" spans="1:5" ht="124.5" customHeight="1" x14ac:dyDescent="0.25">
      <c r="A222" s="67" t="s">
        <v>222</v>
      </c>
      <c r="B222" s="68" t="s">
        <v>262</v>
      </c>
      <c r="C222" s="69" t="s">
        <v>142</v>
      </c>
      <c r="D222" s="70">
        <v>0</v>
      </c>
      <c r="E222" s="71">
        <v>6556.5</v>
      </c>
    </row>
    <row r="223" spans="1:5" ht="63" x14ac:dyDescent="0.25">
      <c r="A223" s="67" t="s">
        <v>165</v>
      </c>
      <c r="B223" s="68" t="s">
        <v>262</v>
      </c>
      <c r="C223" s="69" t="s">
        <v>166</v>
      </c>
      <c r="D223" s="70">
        <v>0</v>
      </c>
      <c r="E223" s="71">
        <v>6556.5</v>
      </c>
    </row>
    <row r="224" spans="1:5" x14ac:dyDescent="0.25">
      <c r="A224" s="67" t="s">
        <v>256</v>
      </c>
      <c r="B224" s="68" t="s">
        <v>262</v>
      </c>
      <c r="C224" s="69" t="s">
        <v>166</v>
      </c>
      <c r="D224" s="70">
        <v>801</v>
      </c>
      <c r="E224" s="71">
        <v>6556.5</v>
      </c>
    </row>
    <row r="225" spans="1:5" ht="47.25" x14ac:dyDescent="0.25">
      <c r="A225" s="67" t="s">
        <v>758</v>
      </c>
      <c r="B225" s="68" t="s">
        <v>759</v>
      </c>
      <c r="C225" s="69" t="s">
        <v>142</v>
      </c>
      <c r="D225" s="70">
        <v>0</v>
      </c>
      <c r="E225" s="71">
        <v>367.2</v>
      </c>
    </row>
    <row r="226" spans="1:5" ht="15.75" customHeight="1" x14ac:dyDescent="0.25">
      <c r="A226" s="67" t="s">
        <v>149</v>
      </c>
      <c r="B226" s="68" t="s">
        <v>759</v>
      </c>
      <c r="C226" s="69" t="s">
        <v>150</v>
      </c>
      <c r="D226" s="70">
        <v>0</v>
      </c>
      <c r="E226" s="71">
        <v>367.2</v>
      </c>
    </row>
    <row r="227" spans="1:5" x14ac:dyDescent="0.25">
      <c r="A227" s="67" t="s">
        <v>256</v>
      </c>
      <c r="B227" s="68" t="s">
        <v>759</v>
      </c>
      <c r="C227" s="69" t="s">
        <v>150</v>
      </c>
      <c r="D227" s="70">
        <v>801</v>
      </c>
      <c r="E227" s="71">
        <v>367.2</v>
      </c>
    </row>
    <row r="228" spans="1:5" ht="31.5" x14ac:dyDescent="0.25">
      <c r="A228" s="67" t="s">
        <v>263</v>
      </c>
      <c r="B228" s="68" t="s">
        <v>264</v>
      </c>
      <c r="C228" s="69" t="s">
        <v>142</v>
      </c>
      <c r="D228" s="70">
        <v>0</v>
      </c>
      <c r="E228" s="71">
        <v>74.099999999999994</v>
      </c>
    </row>
    <row r="229" spans="1:5" ht="15.75" customHeight="1" x14ac:dyDescent="0.25">
      <c r="A229" s="67" t="s">
        <v>149</v>
      </c>
      <c r="B229" s="68" t="s">
        <v>264</v>
      </c>
      <c r="C229" s="69" t="s">
        <v>150</v>
      </c>
      <c r="D229" s="70">
        <v>0</v>
      </c>
      <c r="E229" s="71">
        <v>74.099999999999994</v>
      </c>
    </row>
    <row r="230" spans="1:5" x14ac:dyDescent="0.25">
      <c r="A230" s="67" t="s">
        <v>256</v>
      </c>
      <c r="B230" s="68" t="s">
        <v>264</v>
      </c>
      <c r="C230" s="69" t="s">
        <v>150</v>
      </c>
      <c r="D230" s="70">
        <v>801</v>
      </c>
      <c r="E230" s="71">
        <v>74.099999999999994</v>
      </c>
    </row>
    <row r="231" spans="1:5" x14ac:dyDescent="0.25">
      <c r="A231" s="67" t="s">
        <v>171</v>
      </c>
      <c r="B231" s="68" t="s">
        <v>265</v>
      </c>
      <c r="C231" s="69" t="s">
        <v>142</v>
      </c>
      <c r="D231" s="70">
        <v>0</v>
      </c>
      <c r="E231" s="71">
        <v>527.5</v>
      </c>
    </row>
    <row r="232" spans="1:5" ht="15.75" customHeight="1" x14ac:dyDescent="0.25">
      <c r="A232" s="67" t="s">
        <v>149</v>
      </c>
      <c r="B232" s="68" t="s">
        <v>265</v>
      </c>
      <c r="C232" s="69" t="s">
        <v>150</v>
      </c>
      <c r="D232" s="70">
        <v>0</v>
      </c>
      <c r="E232" s="71">
        <v>527.5</v>
      </c>
    </row>
    <row r="233" spans="1:5" x14ac:dyDescent="0.25">
      <c r="A233" s="67" t="s">
        <v>256</v>
      </c>
      <c r="B233" s="68" t="s">
        <v>265</v>
      </c>
      <c r="C233" s="69" t="s">
        <v>150</v>
      </c>
      <c r="D233" s="70">
        <v>801</v>
      </c>
      <c r="E233" s="71">
        <v>527.5</v>
      </c>
    </row>
    <row r="234" spans="1:5" x14ac:dyDescent="0.25">
      <c r="A234" s="67" t="s">
        <v>266</v>
      </c>
      <c r="B234" s="68" t="s">
        <v>267</v>
      </c>
      <c r="C234" s="69" t="s">
        <v>142</v>
      </c>
      <c r="D234" s="70">
        <v>0</v>
      </c>
      <c r="E234" s="71">
        <v>18227.7</v>
      </c>
    </row>
    <row r="235" spans="1:5" ht="31.5" x14ac:dyDescent="0.25">
      <c r="A235" s="67" t="s">
        <v>268</v>
      </c>
      <c r="B235" s="68" t="s">
        <v>269</v>
      </c>
      <c r="C235" s="69" t="s">
        <v>142</v>
      </c>
      <c r="D235" s="70">
        <v>0</v>
      </c>
      <c r="E235" s="71">
        <v>1843.3</v>
      </c>
    </row>
    <row r="236" spans="1:5" ht="15.75" customHeight="1" x14ac:dyDescent="0.25">
      <c r="A236" s="67" t="s">
        <v>149</v>
      </c>
      <c r="B236" s="68" t="s">
        <v>269</v>
      </c>
      <c r="C236" s="69" t="s">
        <v>150</v>
      </c>
      <c r="D236" s="70">
        <v>0</v>
      </c>
      <c r="E236" s="71">
        <v>1843.3</v>
      </c>
    </row>
    <row r="237" spans="1:5" x14ac:dyDescent="0.25">
      <c r="A237" s="67" t="s">
        <v>256</v>
      </c>
      <c r="B237" s="68" t="s">
        <v>269</v>
      </c>
      <c r="C237" s="69" t="s">
        <v>150</v>
      </c>
      <c r="D237" s="70">
        <v>801</v>
      </c>
      <c r="E237" s="71">
        <v>1843.3</v>
      </c>
    </row>
    <row r="238" spans="1:5" x14ac:dyDescent="0.25">
      <c r="A238" s="67" t="s">
        <v>156</v>
      </c>
      <c r="B238" s="68" t="s">
        <v>270</v>
      </c>
      <c r="C238" s="69" t="s">
        <v>142</v>
      </c>
      <c r="D238" s="70">
        <v>0</v>
      </c>
      <c r="E238" s="71">
        <v>7.5</v>
      </c>
    </row>
    <row r="239" spans="1:5" ht="15.75" customHeight="1" x14ac:dyDescent="0.25">
      <c r="A239" s="67" t="s">
        <v>149</v>
      </c>
      <c r="B239" s="68" t="s">
        <v>270</v>
      </c>
      <c r="C239" s="69" t="s">
        <v>150</v>
      </c>
      <c r="D239" s="70">
        <v>0</v>
      </c>
      <c r="E239" s="71">
        <v>7.5</v>
      </c>
    </row>
    <row r="240" spans="1:5" ht="31.5" x14ac:dyDescent="0.25">
      <c r="A240" s="67" t="s">
        <v>158</v>
      </c>
      <c r="B240" s="68" t="s">
        <v>270</v>
      </c>
      <c r="C240" s="69" t="s">
        <v>150</v>
      </c>
      <c r="D240" s="70">
        <v>705</v>
      </c>
      <c r="E240" s="71">
        <v>7.5</v>
      </c>
    </row>
    <row r="241" spans="1:5" x14ac:dyDescent="0.25">
      <c r="A241" s="67" t="s">
        <v>159</v>
      </c>
      <c r="B241" s="68" t="s">
        <v>271</v>
      </c>
      <c r="C241" s="69" t="s">
        <v>142</v>
      </c>
      <c r="D241" s="70">
        <v>0</v>
      </c>
      <c r="E241" s="71">
        <v>9315.2000000000007</v>
      </c>
    </row>
    <row r="242" spans="1:5" ht="63" x14ac:dyDescent="0.25">
      <c r="A242" s="67" t="s">
        <v>165</v>
      </c>
      <c r="B242" s="68" t="s">
        <v>271</v>
      </c>
      <c r="C242" s="69" t="s">
        <v>166</v>
      </c>
      <c r="D242" s="70">
        <v>0</v>
      </c>
      <c r="E242" s="71">
        <v>7656.6</v>
      </c>
    </row>
    <row r="243" spans="1:5" x14ac:dyDescent="0.25">
      <c r="A243" s="67" t="s">
        <v>256</v>
      </c>
      <c r="B243" s="68" t="s">
        <v>271</v>
      </c>
      <c r="C243" s="69" t="s">
        <v>166</v>
      </c>
      <c r="D243" s="70">
        <v>801</v>
      </c>
      <c r="E243" s="71">
        <v>7656.6</v>
      </c>
    </row>
    <row r="244" spans="1:5" ht="15.75" customHeight="1" x14ac:dyDescent="0.25">
      <c r="A244" s="67" t="s">
        <v>149</v>
      </c>
      <c r="B244" s="68" t="s">
        <v>271</v>
      </c>
      <c r="C244" s="69" t="s">
        <v>150</v>
      </c>
      <c r="D244" s="70">
        <v>0</v>
      </c>
      <c r="E244" s="71">
        <v>1642.3</v>
      </c>
    </row>
    <row r="245" spans="1:5" x14ac:dyDescent="0.25">
      <c r="A245" s="67" t="s">
        <v>256</v>
      </c>
      <c r="B245" s="68" t="s">
        <v>271</v>
      </c>
      <c r="C245" s="69" t="s">
        <v>150</v>
      </c>
      <c r="D245" s="70">
        <v>801</v>
      </c>
      <c r="E245" s="71">
        <v>1642.3</v>
      </c>
    </row>
    <row r="246" spans="1:5" x14ac:dyDescent="0.25">
      <c r="A246" s="67" t="s">
        <v>161</v>
      </c>
      <c r="B246" s="68" t="s">
        <v>271</v>
      </c>
      <c r="C246" s="69" t="s">
        <v>162</v>
      </c>
      <c r="D246" s="70">
        <v>0</v>
      </c>
      <c r="E246" s="71">
        <v>16.3</v>
      </c>
    </row>
    <row r="247" spans="1:5" x14ac:dyDescent="0.25">
      <c r="A247" s="67" t="s">
        <v>256</v>
      </c>
      <c r="B247" s="68" t="s">
        <v>271</v>
      </c>
      <c r="C247" s="69" t="s">
        <v>162</v>
      </c>
      <c r="D247" s="70">
        <v>801</v>
      </c>
      <c r="E247" s="71">
        <v>16.3</v>
      </c>
    </row>
    <row r="248" spans="1:5" ht="124.5" customHeight="1" x14ac:dyDescent="0.25">
      <c r="A248" s="67" t="s">
        <v>222</v>
      </c>
      <c r="B248" s="68" t="s">
        <v>272</v>
      </c>
      <c r="C248" s="69" t="s">
        <v>142</v>
      </c>
      <c r="D248" s="70">
        <v>0</v>
      </c>
      <c r="E248" s="71">
        <v>3895.9</v>
      </c>
    </row>
    <row r="249" spans="1:5" ht="63" x14ac:dyDescent="0.25">
      <c r="A249" s="67" t="s">
        <v>165</v>
      </c>
      <c r="B249" s="68" t="s">
        <v>272</v>
      </c>
      <c r="C249" s="69" t="s">
        <v>166</v>
      </c>
      <c r="D249" s="70">
        <v>0</v>
      </c>
      <c r="E249" s="71">
        <v>3895.9</v>
      </c>
    </row>
    <row r="250" spans="1:5" x14ac:dyDescent="0.25">
      <c r="A250" s="67" t="s">
        <v>256</v>
      </c>
      <c r="B250" s="68" t="s">
        <v>272</v>
      </c>
      <c r="C250" s="69" t="s">
        <v>166</v>
      </c>
      <c r="D250" s="70">
        <v>801</v>
      </c>
      <c r="E250" s="71">
        <v>3895.9</v>
      </c>
    </row>
    <row r="251" spans="1:5" ht="47.25" x14ac:dyDescent="0.25">
      <c r="A251" s="67" t="s">
        <v>273</v>
      </c>
      <c r="B251" s="68" t="s">
        <v>274</v>
      </c>
      <c r="C251" s="69" t="s">
        <v>142</v>
      </c>
      <c r="D251" s="70">
        <v>0</v>
      </c>
      <c r="E251" s="71">
        <v>3000</v>
      </c>
    </row>
    <row r="252" spans="1:5" ht="15.75" customHeight="1" x14ac:dyDescent="0.25">
      <c r="A252" s="67" t="s">
        <v>149</v>
      </c>
      <c r="B252" s="68" t="s">
        <v>274</v>
      </c>
      <c r="C252" s="69" t="s">
        <v>150</v>
      </c>
      <c r="D252" s="70">
        <v>0</v>
      </c>
      <c r="E252" s="71">
        <v>3000</v>
      </c>
    </row>
    <row r="253" spans="1:5" x14ac:dyDescent="0.25">
      <c r="A253" s="67" t="s">
        <v>256</v>
      </c>
      <c r="B253" s="68" t="s">
        <v>274</v>
      </c>
      <c r="C253" s="69" t="s">
        <v>150</v>
      </c>
      <c r="D253" s="70">
        <v>801</v>
      </c>
      <c r="E253" s="71">
        <v>3000</v>
      </c>
    </row>
    <row r="254" spans="1:5" x14ac:dyDescent="0.25">
      <c r="A254" s="67" t="s">
        <v>171</v>
      </c>
      <c r="B254" s="68" t="s">
        <v>275</v>
      </c>
      <c r="C254" s="69" t="s">
        <v>142</v>
      </c>
      <c r="D254" s="70">
        <v>0</v>
      </c>
      <c r="E254" s="71">
        <v>165.8</v>
      </c>
    </row>
    <row r="255" spans="1:5" ht="15.75" customHeight="1" x14ac:dyDescent="0.25">
      <c r="A255" s="67" t="s">
        <v>149</v>
      </c>
      <c r="B255" s="68" t="s">
        <v>275</v>
      </c>
      <c r="C255" s="69" t="s">
        <v>150</v>
      </c>
      <c r="D255" s="70">
        <v>0</v>
      </c>
      <c r="E255" s="71">
        <v>165.8</v>
      </c>
    </row>
    <row r="256" spans="1:5" x14ac:dyDescent="0.25">
      <c r="A256" s="67" t="s">
        <v>256</v>
      </c>
      <c r="B256" s="68" t="s">
        <v>275</v>
      </c>
      <c r="C256" s="69" t="s">
        <v>150</v>
      </c>
      <c r="D256" s="70">
        <v>801</v>
      </c>
      <c r="E256" s="71">
        <v>165.8</v>
      </c>
    </row>
    <row r="257" spans="1:5" ht="31.5" x14ac:dyDescent="0.25">
      <c r="A257" s="67" t="s">
        <v>276</v>
      </c>
      <c r="B257" s="68" t="s">
        <v>277</v>
      </c>
      <c r="C257" s="69" t="s">
        <v>142</v>
      </c>
      <c r="D257" s="70">
        <v>0</v>
      </c>
      <c r="E257" s="71">
        <v>10985.8</v>
      </c>
    </row>
    <row r="258" spans="1:5" x14ac:dyDescent="0.25">
      <c r="A258" s="67" t="s">
        <v>278</v>
      </c>
      <c r="B258" s="68" t="s">
        <v>279</v>
      </c>
      <c r="C258" s="69" t="s">
        <v>142</v>
      </c>
      <c r="D258" s="70">
        <v>0</v>
      </c>
      <c r="E258" s="71">
        <v>21</v>
      </c>
    </row>
    <row r="259" spans="1:5" x14ac:dyDescent="0.25">
      <c r="A259" s="67" t="s">
        <v>167</v>
      </c>
      <c r="B259" s="68" t="s">
        <v>279</v>
      </c>
      <c r="C259" s="69" t="s">
        <v>168</v>
      </c>
      <c r="D259" s="70">
        <v>0</v>
      </c>
      <c r="E259" s="71">
        <v>21</v>
      </c>
    </row>
    <row r="260" spans="1:5" x14ac:dyDescent="0.25">
      <c r="A260" s="67" t="s">
        <v>219</v>
      </c>
      <c r="B260" s="68" t="s">
        <v>279</v>
      </c>
      <c r="C260" s="69" t="s">
        <v>168</v>
      </c>
      <c r="D260" s="70">
        <v>703</v>
      </c>
      <c r="E260" s="71">
        <v>21</v>
      </c>
    </row>
    <row r="261" spans="1:5" x14ac:dyDescent="0.25">
      <c r="A261" s="67" t="s">
        <v>159</v>
      </c>
      <c r="B261" s="68" t="s">
        <v>280</v>
      </c>
      <c r="C261" s="69" t="s">
        <v>142</v>
      </c>
      <c r="D261" s="70">
        <v>0</v>
      </c>
      <c r="E261" s="71">
        <v>7810.5</v>
      </c>
    </row>
    <row r="262" spans="1:5" ht="63" x14ac:dyDescent="0.25">
      <c r="A262" s="67" t="s">
        <v>165</v>
      </c>
      <c r="B262" s="68" t="s">
        <v>280</v>
      </c>
      <c r="C262" s="69" t="s">
        <v>166</v>
      </c>
      <c r="D262" s="70">
        <v>0</v>
      </c>
      <c r="E262" s="71">
        <v>7245.8</v>
      </c>
    </row>
    <row r="263" spans="1:5" x14ac:dyDescent="0.25">
      <c r="A263" s="67" t="s">
        <v>219</v>
      </c>
      <c r="B263" s="68" t="s">
        <v>280</v>
      </c>
      <c r="C263" s="69" t="s">
        <v>166</v>
      </c>
      <c r="D263" s="70">
        <v>703</v>
      </c>
      <c r="E263" s="71">
        <v>7245.8</v>
      </c>
    </row>
    <row r="264" spans="1:5" ht="15.75" customHeight="1" x14ac:dyDescent="0.25">
      <c r="A264" s="67" t="s">
        <v>149</v>
      </c>
      <c r="B264" s="68" t="s">
        <v>280</v>
      </c>
      <c r="C264" s="69" t="s">
        <v>150</v>
      </c>
      <c r="D264" s="70">
        <v>0</v>
      </c>
      <c r="E264" s="71">
        <v>472.1</v>
      </c>
    </row>
    <row r="265" spans="1:5" x14ac:dyDescent="0.25">
      <c r="A265" s="67" t="s">
        <v>219</v>
      </c>
      <c r="B265" s="68" t="s">
        <v>280</v>
      </c>
      <c r="C265" s="69" t="s">
        <v>150</v>
      </c>
      <c r="D265" s="70">
        <v>703</v>
      </c>
      <c r="E265" s="71">
        <v>472.1</v>
      </c>
    </row>
    <row r="266" spans="1:5" x14ac:dyDescent="0.25">
      <c r="A266" s="67" t="s">
        <v>161</v>
      </c>
      <c r="B266" s="68" t="s">
        <v>280</v>
      </c>
      <c r="C266" s="69" t="s">
        <v>162</v>
      </c>
      <c r="D266" s="70">
        <v>0</v>
      </c>
      <c r="E266" s="71">
        <v>92.6</v>
      </c>
    </row>
    <row r="267" spans="1:5" x14ac:dyDescent="0.25">
      <c r="A267" s="67" t="s">
        <v>219</v>
      </c>
      <c r="B267" s="68" t="s">
        <v>280</v>
      </c>
      <c r="C267" s="69" t="s">
        <v>162</v>
      </c>
      <c r="D267" s="70">
        <v>703</v>
      </c>
      <c r="E267" s="71">
        <v>92.6</v>
      </c>
    </row>
    <row r="268" spans="1:5" ht="124.5" customHeight="1" x14ac:dyDescent="0.25">
      <c r="A268" s="67" t="s">
        <v>222</v>
      </c>
      <c r="B268" s="68" t="s">
        <v>281</v>
      </c>
      <c r="C268" s="69" t="s">
        <v>142</v>
      </c>
      <c r="D268" s="70">
        <v>0</v>
      </c>
      <c r="E268" s="71">
        <v>3090.9</v>
      </c>
    </row>
    <row r="269" spans="1:5" ht="63" x14ac:dyDescent="0.25">
      <c r="A269" s="67" t="s">
        <v>165</v>
      </c>
      <c r="B269" s="68" t="s">
        <v>281</v>
      </c>
      <c r="C269" s="69" t="s">
        <v>166</v>
      </c>
      <c r="D269" s="70">
        <v>0</v>
      </c>
      <c r="E269" s="71">
        <v>3090.9</v>
      </c>
    </row>
    <row r="270" spans="1:5" x14ac:dyDescent="0.25">
      <c r="A270" s="67" t="s">
        <v>219</v>
      </c>
      <c r="B270" s="68" t="s">
        <v>281</v>
      </c>
      <c r="C270" s="69" t="s">
        <v>166</v>
      </c>
      <c r="D270" s="70">
        <v>703</v>
      </c>
      <c r="E270" s="71">
        <v>3090.9</v>
      </c>
    </row>
    <row r="271" spans="1:5" x14ac:dyDescent="0.25">
      <c r="A271" s="67" t="s">
        <v>171</v>
      </c>
      <c r="B271" s="68" t="s">
        <v>282</v>
      </c>
      <c r="C271" s="69" t="s">
        <v>142</v>
      </c>
      <c r="D271" s="70">
        <v>0</v>
      </c>
      <c r="E271" s="71">
        <v>63.4</v>
      </c>
    </row>
    <row r="272" spans="1:5" ht="15.75" customHeight="1" x14ac:dyDescent="0.25">
      <c r="A272" s="67" t="s">
        <v>149</v>
      </c>
      <c r="B272" s="68" t="s">
        <v>282</v>
      </c>
      <c r="C272" s="69" t="s">
        <v>150</v>
      </c>
      <c r="D272" s="70">
        <v>0</v>
      </c>
      <c r="E272" s="71">
        <v>63.4</v>
      </c>
    </row>
    <row r="273" spans="1:5" x14ac:dyDescent="0.25">
      <c r="A273" s="67" t="s">
        <v>219</v>
      </c>
      <c r="B273" s="68" t="s">
        <v>282</v>
      </c>
      <c r="C273" s="69" t="s">
        <v>150</v>
      </c>
      <c r="D273" s="70">
        <v>703</v>
      </c>
      <c r="E273" s="71">
        <v>63.4</v>
      </c>
    </row>
    <row r="274" spans="1:5" x14ac:dyDescent="0.25">
      <c r="A274" s="67" t="s">
        <v>283</v>
      </c>
      <c r="B274" s="68" t="s">
        <v>284</v>
      </c>
      <c r="C274" s="69" t="s">
        <v>142</v>
      </c>
      <c r="D274" s="70">
        <v>0</v>
      </c>
      <c r="E274" s="71">
        <v>100</v>
      </c>
    </row>
    <row r="275" spans="1:5" x14ac:dyDescent="0.25">
      <c r="A275" s="67" t="s">
        <v>285</v>
      </c>
      <c r="B275" s="68" t="s">
        <v>286</v>
      </c>
      <c r="C275" s="69" t="s">
        <v>142</v>
      </c>
      <c r="D275" s="70">
        <v>0</v>
      </c>
      <c r="E275" s="71">
        <v>100</v>
      </c>
    </row>
    <row r="276" spans="1:5" ht="15.75" customHeight="1" x14ac:dyDescent="0.25">
      <c r="A276" s="67" t="s">
        <v>149</v>
      </c>
      <c r="B276" s="68" t="s">
        <v>286</v>
      </c>
      <c r="C276" s="69" t="s">
        <v>150</v>
      </c>
      <c r="D276" s="70">
        <v>0</v>
      </c>
      <c r="E276" s="71">
        <v>100</v>
      </c>
    </row>
    <row r="277" spans="1:5" x14ac:dyDescent="0.25">
      <c r="A277" s="67" t="s">
        <v>256</v>
      </c>
      <c r="B277" s="68" t="s">
        <v>286</v>
      </c>
      <c r="C277" s="69" t="s">
        <v>150</v>
      </c>
      <c r="D277" s="70">
        <v>801</v>
      </c>
      <c r="E277" s="71">
        <v>100</v>
      </c>
    </row>
    <row r="278" spans="1:5" ht="31.5" x14ac:dyDescent="0.25">
      <c r="A278" s="67" t="s">
        <v>287</v>
      </c>
      <c r="B278" s="68" t="s">
        <v>288</v>
      </c>
      <c r="C278" s="69" t="s">
        <v>142</v>
      </c>
      <c r="D278" s="70">
        <v>0</v>
      </c>
      <c r="E278" s="71">
        <v>1960.4</v>
      </c>
    </row>
    <row r="279" spans="1:5" x14ac:dyDescent="0.25">
      <c r="A279" s="67" t="s">
        <v>289</v>
      </c>
      <c r="B279" s="68" t="s">
        <v>290</v>
      </c>
      <c r="C279" s="69" t="s">
        <v>142</v>
      </c>
      <c r="D279" s="70">
        <v>0</v>
      </c>
      <c r="E279" s="71">
        <v>1960.4</v>
      </c>
    </row>
    <row r="280" spans="1:5" x14ac:dyDescent="0.25">
      <c r="A280" s="67" t="s">
        <v>291</v>
      </c>
      <c r="B280" s="68" t="s">
        <v>292</v>
      </c>
      <c r="C280" s="69" t="s">
        <v>142</v>
      </c>
      <c r="D280" s="70">
        <v>0</v>
      </c>
      <c r="E280" s="71">
        <v>1329.6</v>
      </c>
    </row>
    <row r="281" spans="1:5" ht="63" x14ac:dyDescent="0.25">
      <c r="A281" s="67" t="s">
        <v>165</v>
      </c>
      <c r="B281" s="68" t="s">
        <v>292</v>
      </c>
      <c r="C281" s="69" t="s">
        <v>166</v>
      </c>
      <c r="D281" s="70">
        <v>0</v>
      </c>
      <c r="E281" s="71">
        <v>1295.9000000000001</v>
      </c>
    </row>
    <row r="282" spans="1:5" x14ac:dyDescent="0.25">
      <c r="A282" s="67" t="s">
        <v>293</v>
      </c>
      <c r="B282" s="68" t="s">
        <v>292</v>
      </c>
      <c r="C282" s="69" t="s">
        <v>166</v>
      </c>
      <c r="D282" s="70">
        <v>804</v>
      </c>
      <c r="E282" s="71">
        <v>1295.9000000000001</v>
      </c>
    </row>
    <row r="283" spans="1:5" ht="15.75" customHeight="1" x14ac:dyDescent="0.25">
      <c r="A283" s="67" t="s">
        <v>149</v>
      </c>
      <c r="B283" s="68" t="s">
        <v>292</v>
      </c>
      <c r="C283" s="69" t="s">
        <v>150</v>
      </c>
      <c r="D283" s="70">
        <v>0</v>
      </c>
      <c r="E283" s="71">
        <v>33.700000000000003</v>
      </c>
    </row>
    <row r="284" spans="1:5" x14ac:dyDescent="0.25">
      <c r="A284" s="67" t="s">
        <v>293</v>
      </c>
      <c r="B284" s="68" t="s">
        <v>292</v>
      </c>
      <c r="C284" s="69" t="s">
        <v>150</v>
      </c>
      <c r="D284" s="70">
        <v>804</v>
      </c>
      <c r="E284" s="71">
        <v>33.700000000000003</v>
      </c>
    </row>
    <row r="285" spans="1:5" ht="124.5" customHeight="1" x14ac:dyDescent="0.25">
      <c r="A285" s="67" t="s">
        <v>222</v>
      </c>
      <c r="B285" s="68" t="s">
        <v>294</v>
      </c>
      <c r="C285" s="69" t="s">
        <v>142</v>
      </c>
      <c r="D285" s="70">
        <v>0</v>
      </c>
      <c r="E285" s="71">
        <v>630.79999999999995</v>
      </c>
    </row>
    <row r="286" spans="1:5" ht="63" x14ac:dyDescent="0.25">
      <c r="A286" s="67" t="s">
        <v>165</v>
      </c>
      <c r="B286" s="68" t="s">
        <v>294</v>
      </c>
      <c r="C286" s="69" t="s">
        <v>166</v>
      </c>
      <c r="D286" s="70">
        <v>0</v>
      </c>
      <c r="E286" s="71">
        <v>630.79999999999995</v>
      </c>
    </row>
    <row r="287" spans="1:5" x14ac:dyDescent="0.25">
      <c r="A287" s="67" t="s">
        <v>293</v>
      </c>
      <c r="B287" s="68" t="s">
        <v>294</v>
      </c>
      <c r="C287" s="69" t="s">
        <v>166</v>
      </c>
      <c r="D287" s="70">
        <v>804</v>
      </c>
      <c r="E287" s="71">
        <v>630.79999999999995</v>
      </c>
    </row>
    <row r="288" spans="1:5" s="72" customFormat="1" ht="47.25" x14ac:dyDescent="0.25">
      <c r="A288" s="62" t="s">
        <v>295</v>
      </c>
      <c r="B288" s="63" t="s">
        <v>296</v>
      </c>
      <c r="C288" s="64" t="s">
        <v>142</v>
      </c>
      <c r="D288" s="65">
        <v>0</v>
      </c>
      <c r="E288" s="66">
        <v>23578.1</v>
      </c>
    </row>
    <row r="289" spans="1:5" ht="47.25" x14ac:dyDescent="0.25">
      <c r="A289" s="67" t="s">
        <v>297</v>
      </c>
      <c r="B289" s="68" t="s">
        <v>298</v>
      </c>
      <c r="C289" s="69" t="s">
        <v>142</v>
      </c>
      <c r="D289" s="70">
        <v>0</v>
      </c>
      <c r="E289" s="71">
        <v>142.9</v>
      </c>
    </row>
    <row r="290" spans="1:5" ht="47.25" x14ac:dyDescent="0.25">
      <c r="A290" s="67" t="s">
        <v>299</v>
      </c>
      <c r="B290" s="68" t="s">
        <v>300</v>
      </c>
      <c r="C290" s="69" t="s">
        <v>142</v>
      </c>
      <c r="D290" s="70">
        <v>0</v>
      </c>
      <c r="E290" s="71">
        <v>112.9</v>
      </c>
    </row>
    <row r="291" spans="1:5" ht="31.5" x14ac:dyDescent="0.25">
      <c r="A291" s="67" t="s">
        <v>301</v>
      </c>
      <c r="B291" s="68" t="s">
        <v>302</v>
      </c>
      <c r="C291" s="69" t="s">
        <v>142</v>
      </c>
      <c r="D291" s="70">
        <v>0</v>
      </c>
      <c r="E291" s="71">
        <v>112.9</v>
      </c>
    </row>
    <row r="292" spans="1:5" ht="15.75" customHeight="1" x14ac:dyDescent="0.25">
      <c r="A292" s="67" t="s">
        <v>149</v>
      </c>
      <c r="B292" s="68" t="s">
        <v>302</v>
      </c>
      <c r="C292" s="69" t="s">
        <v>150</v>
      </c>
      <c r="D292" s="70">
        <v>0</v>
      </c>
      <c r="E292" s="71">
        <v>3.7</v>
      </c>
    </row>
    <row r="293" spans="1:5" x14ac:dyDescent="0.25">
      <c r="A293" s="67" t="s">
        <v>303</v>
      </c>
      <c r="B293" s="68" t="s">
        <v>302</v>
      </c>
      <c r="C293" s="69" t="s">
        <v>150</v>
      </c>
      <c r="D293" s="70">
        <v>113</v>
      </c>
      <c r="E293" s="71">
        <v>3.7</v>
      </c>
    </row>
    <row r="294" spans="1:5" x14ac:dyDescent="0.25">
      <c r="A294" s="67" t="s">
        <v>167</v>
      </c>
      <c r="B294" s="68" t="s">
        <v>302</v>
      </c>
      <c r="C294" s="69" t="s">
        <v>168</v>
      </c>
      <c r="D294" s="70">
        <v>0</v>
      </c>
      <c r="E294" s="71">
        <v>109.2</v>
      </c>
    </row>
    <row r="295" spans="1:5" x14ac:dyDescent="0.25">
      <c r="A295" s="67" t="s">
        <v>303</v>
      </c>
      <c r="B295" s="68" t="s">
        <v>302</v>
      </c>
      <c r="C295" s="69" t="s">
        <v>168</v>
      </c>
      <c r="D295" s="70">
        <v>113</v>
      </c>
      <c r="E295" s="71">
        <v>109.2</v>
      </c>
    </row>
    <row r="296" spans="1:5" ht="31.5" x14ac:dyDescent="0.25">
      <c r="A296" s="67" t="s">
        <v>304</v>
      </c>
      <c r="B296" s="68" t="s">
        <v>305</v>
      </c>
      <c r="C296" s="69" t="s">
        <v>142</v>
      </c>
      <c r="D296" s="70">
        <v>0</v>
      </c>
      <c r="E296" s="71">
        <v>30</v>
      </c>
    </row>
    <row r="297" spans="1:5" ht="47.25" x14ac:dyDescent="0.25">
      <c r="A297" s="67" t="s">
        <v>306</v>
      </c>
      <c r="B297" s="68" t="s">
        <v>307</v>
      </c>
      <c r="C297" s="69" t="s">
        <v>142</v>
      </c>
      <c r="D297" s="70">
        <v>0</v>
      </c>
      <c r="E297" s="71">
        <v>30</v>
      </c>
    </row>
    <row r="298" spans="1:5" x14ac:dyDescent="0.25">
      <c r="A298" s="67" t="s">
        <v>167</v>
      </c>
      <c r="B298" s="68" t="s">
        <v>307</v>
      </c>
      <c r="C298" s="69" t="s">
        <v>168</v>
      </c>
      <c r="D298" s="70">
        <v>0</v>
      </c>
      <c r="E298" s="71">
        <v>30</v>
      </c>
    </row>
    <row r="299" spans="1:5" x14ac:dyDescent="0.25">
      <c r="A299" s="67" t="s">
        <v>303</v>
      </c>
      <c r="B299" s="68" t="s">
        <v>307</v>
      </c>
      <c r="C299" s="69" t="s">
        <v>168</v>
      </c>
      <c r="D299" s="70">
        <v>113</v>
      </c>
      <c r="E299" s="71">
        <v>30</v>
      </c>
    </row>
    <row r="300" spans="1:5" ht="31.5" customHeight="1" x14ac:dyDescent="0.25">
      <c r="A300" s="67" t="s">
        <v>308</v>
      </c>
      <c r="B300" s="68" t="s">
        <v>309</v>
      </c>
      <c r="C300" s="69" t="s">
        <v>142</v>
      </c>
      <c r="D300" s="70">
        <v>0</v>
      </c>
      <c r="E300" s="71">
        <v>2003.3</v>
      </c>
    </row>
    <row r="301" spans="1:5" ht="31.5" x14ac:dyDescent="0.25">
      <c r="A301" s="67" t="s">
        <v>310</v>
      </c>
      <c r="B301" s="68" t="s">
        <v>311</v>
      </c>
      <c r="C301" s="69" t="s">
        <v>142</v>
      </c>
      <c r="D301" s="70">
        <v>0</v>
      </c>
      <c r="E301" s="71">
        <v>2003.3</v>
      </c>
    </row>
    <row r="302" spans="1:5" ht="63" x14ac:dyDescent="0.25">
      <c r="A302" s="67" t="s">
        <v>312</v>
      </c>
      <c r="B302" s="68" t="s">
        <v>313</v>
      </c>
      <c r="C302" s="69" t="s">
        <v>142</v>
      </c>
      <c r="D302" s="70">
        <v>0</v>
      </c>
      <c r="E302" s="71">
        <v>2003.3</v>
      </c>
    </row>
    <row r="303" spans="1:5" ht="15.75" customHeight="1" x14ac:dyDescent="0.25">
      <c r="A303" s="67" t="s">
        <v>149</v>
      </c>
      <c r="B303" s="68" t="s">
        <v>313</v>
      </c>
      <c r="C303" s="69" t="s">
        <v>150</v>
      </c>
      <c r="D303" s="70">
        <v>0</v>
      </c>
      <c r="E303" s="71">
        <v>2003.3</v>
      </c>
    </row>
    <row r="304" spans="1:5" x14ac:dyDescent="0.25">
      <c r="A304" s="67" t="s">
        <v>314</v>
      </c>
      <c r="B304" s="68" t="s">
        <v>313</v>
      </c>
      <c r="C304" s="69" t="s">
        <v>150</v>
      </c>
      <c r="D304" s="70">
        <v>405</v>
      </c>
      <c r="E304" s="71">
        <v>2003.3</v>
      </c>
    </row>
    <row r="305" spans="1:5" ht="47.25" x14ac:dyDescent="0.25">
      <c r="A305" s="67" t="s">
        <v>315</v>
      </c>
      <c r="B305" s="68" t="s">
        <v>316</v>
      </c>
      <c r="C305" s="69" t="s">
        <v>142</v>
      </c>
      <c r="D305" s="70">
        <v>0</v>
      </c>
      <c r="E305" s="71">
        <v>592.6</v>
      </c>
    </row>
    <row r="306" spans="1:5" ht="31.5" customHeight="1" x14ac:dyDescent="0.25">
      <c r="A306" s="67" t="s">
        <v>317</v>
      </c>
      <c r="B306" s="68" t="s">
        <v>318</v>
      </c>
      <c r="C306" s="69" t="s">
        <v>142</v>
      </c>
      <c r="D306" s="70">
        <v>0</v>
      </c>
      <c r="E306" s="71">
        <v>592.6</v>
      </c>
    </row>
    <row r="307" spans="1:5" ht="47.25" x14ac:dyDescent="0.25">
      <c r="A307" s="67" t="s">
        <v>236</v>
      </c>
      <c r="B307" s="68" t="s">
        <v>319</v>
      </c>
      <c r="C307" s="69" t="s">
        <v>142</v>
      </c>
      <c r="D307" s="70">
        <v>0</v>
      </c>
      <c r="E307" s="71">
        <v>592.6</v>
      </c>
    </row>
    <row r="308" spans="1:5" ht="15.75" customHeight="1" x14ac:dyDescent="0.25">
      <c r="A308" s="67" t="s">
        <v>149</v>
      </c>
      <c r="B308" s="68" t="s">
        <v>319</v>
      </c>
      <c r="C308" s="69" t="s">
        <v>150</v>
      </c>
      <c r="D308" s="70">
        <v>0</v>
      </c>
      <c r="E308" s="71">
        <v>592.6</v>
      </c>
    </row>
    <row r="309" spans="1:5" x14ac:dyDescent="0.25">
      <c r="A309" s="67" t="s">
        <v>151</v>
      </c>
      <c r="B309" s="68" t="s">
        <v>319</v>
      </c>
      <c r="C309" s="69" t="s">
        <v>150</v>
      </c>
      <c r="D309" s="70">
        <v>701</v>
      </c>
      <c r="E309" s="71">
        <v>60.7</v>
      </c>
    </row>
    <row r="310" spans="1:5" x14ac:dyDescent="0.25">
      <c r="A310" s="67" t="s">
        <v>177</v>
      </c>
      <c r="B310" s="68" t="s">
        <v>319</v>
      </c>
      <c r="C310" s="69" t="s">
        <v>150</v>
      </c>
      <c r="D310" s="70">
        <v>702</v>
      </c>
      <c r="E310" s="71">
        <v>297.89999999999998</v>
      </c>
    </row>
    <row r="311" spans="1:5" x14ac:dyDescent="0.25">
      <c r="A311" s="67" t="s">
        <v>219</v>
      </c>
      <c r="B311" s="68" t="s">
        <v>319</v>
      </c>
      <c r="C311" s="69" t="s">
        <v>150</v>
      </c>
      <c r="D311" s="70">
        <v>703</v>
      </c>
      <c r="E311" s="71">
        <v>29</v>
      </c>
    </row>
    <row r="312" spans="1:5" x14ac:dyDescent="0.25">
      <c r="A312" s="67" t="s">
        <v>256</v>
      </c>
      <c r="B312" s="68" t="s">
        <v>319</v>
      </c>
      <c r="C312" s="69" t="s">
        <v>150</v>
      </c>
      <c r="D312" s="70">
        <v>801</v>
      </c>
      <c r="E312" s="71">
        <v>205</v>
      </c>
    </row>
    <row r="313" spans="1:5" ht="47.25" x14ac:dyDescent="0.25">
      <c r="A313" s="67" t="s">
        <v>321</v>
      </c>
      <c r="B313" s="68" t="s">
        <v>322</v>
      </c>
      <c r="C313" s="69" t="s">
        <v>142</v>
      </c>
      <c r="D313" s="70">
        <v>0</v>
      </c>
      <c r="E313" s="71">
        <v>20839.3</v>
      </c>
    </row>
    <row r="314" spans="1:5" ht="31.5" x14ac:dyDescent="0.25">
      <c r="A314" s="67" t="s">
        <v>323</v>
      </c>
      <c r="B314" s="68" t="s">
        <v>324</v>
      </c>
      <c r="C314" s="69" t="s">
        <v>142</v>
      </c>
      <c r="D314" s="70">
        <v>0</v>
      </c>
      <c r="E314" s="71">
        <v>8849.6</v>
      </c>
    </row>
    <row r="315" spans="1:5" x14ac:dyDescent="0.25">
      <c r="A315" s="67" t="s">
        <v>229</v>
      </c>
      <c r="B315" s="68" t="s">
        <v>325</v>
      </c>
      <c r="C315" s="69" t="s">
        <v>142</v>
      </c>
      <c r="D315" s="70">
        <v>0</v>
      </c>
      <c r="E315" s="71">
        <v>6230.3</v>
      </c>
    </row>
    <row r="316" spans="1:5" ht="63" x14ac:dyDescent="0.25">
      <c r="A316" s="67" t="s">
        <v>165</v>
      </c>
      <c r="B316" s="68" t="s">
        <v>325</v>
      </c>
      <c r="C316" s="69" t="s">
        <v>166</v>
      </c>
      <c r="D316" s="70">
        <v>0</v>
      </c>
      <c r="E316" s="71">
        <v>6000.8</v>
      </c>
    </row>
    <row r="317" spans="1:5" x14ac:dyDescent="0.25">
      <c r="A317" s="67" t="s">
        <v>326</v>
      </c>
      <c r="B317" s="68" t="s">
        <v>325</v>
      </c>
      <c r="C317" s="69" t="s">
        <v>166</v>
      </c>
      <c r="D317" s="70">
        <v>505</v>
      </c>
      <c r="E317" s="71">
        <v>6000.8</v>
      </c>
    </row>
    <row r="318" spans="1:5" ht="15.75" customHeight="1" x14ac:dyDescent="0.25">
      <c r="A318" s="67" t="s">
        <v>149</v>
      </c>
      <c r="B318" s="68" t="s">
        <v>325</v>
      </c>
      <c r="C318" s="69" t="s">
        <v>150</v>
      </c>
      <c r="D318" s="70">
        <v>0</v>
      </c>
      <c r="E318" s="71">
        <v>228.7</v>
      </c>
    </row>
    <row r="319" spans="1:5" x14ac:dyDescent="0.25">
      <c r="A319" s="67" t="s">
        <v>326</v>
      </c>
      <c r="B319" s="68" t="s">
        <v>325</v>
      </c>
      <c r="C319" s="69" t="s">
        <v>150</v>
      </c>
      <c r="D319" s="70">
        <v>505</v>
      </c>
      <c r="E319" s="71">
        <v>228.7</v>
      </c>
    </row>
    <row r="320" spans="1:5" x14ac:dyDescent="0.25">
      <c r="A320" s="67" t="s">
        <v>161</v>
      </c>
      <c r="B320" s="68" t="s">
        <v>325</v>
      </c>
      <c r="C320" s="69" t="s">
        <v>162</v>
      </c>
      <c r="D320" s="70">
        <v>0</v>
      </c>
      <c r="E320" s="71">
        <v>0.8</v>
      </c>
    </row>
    <row r="321" spans="1:5" x14ac:dyDescent="0.25">
      <c r="A321" s="67" t="s">
        <v>326</v>
      </c>
      <c r="B321" s="68" t="s">
        <v>325</v>
      </c>
      <c r="C321" s="69" t="s">
        <v>162</v>
      </c>
      <c r="D321" s="70">
        <v>505</v>
      </c>
      <c r="E321" s="71">
        <v>0.8</v>
      </c>
    </row>
    <row r="322" spans="1:5" ht="124.5" customHeight="1" x14ac:dyDescent="0.25">
      <c r="A322" s="67" t="s">
        <v>222</v>
      </c>
      <c r="B322" s="68" t="s">
        <v>327</v>
      </c>
      <c r="C322" s="69" t="s">
        <v>142</v>
      </c>
      <c r="D322" s="70">
        <v>0</v>
      </c>
      <c r="E322" s="71">
        <v>2619.3000000000002</v>
      </c>
    </row>
    <row r="323" spans="1:5" ht="63" x14ac:dyDescent="0.25">
      <c r="A323" s="67" t="s">
        <v>165</v>
      </c>
      <c r="B323" s="68" t="s">
        <v>327</v>
      </c>
      <c r="C323" s="69" t="s">
        <v>166</v>
      </c>
      <c r="D323" s="70">
        <v>0</v>
      </c>
      <c r="E323" s="71">
        <v>2619.3000000000002</v>
      </c>
    </row>
    <row r="324" spans="1:5" x14ac:dyDescent="0.25">
      <c r="A324" s="67" t="s">
        <v>326</v>
      </c>
      <c r="B324" s="68" t="s">
        <v>327</v>
      </c>
      <c r="C324" s="69" t="s">
        <v>166</v>
      </c>
      <c r="D324" s="70">
        <v>505</v>
      </c>
      <c r="E324" s="71">
        <v>2619.3000000000002</v>
      </c>
    </row>
    <row r="325" spans="1:5" ht="31.5" x14ac:dyDescent="0.25">
      <c r="A325" s="67" t="s">
        <v>328</v>
      </c>
      <c r="B325" s="68" t="s">
        <v>329</v>
      </c>
      <c r="C325" s="69" t="s">
        <v>142</v>
      </c>
      <c r="D325" s="70">
        <v>0</v>
      </c>
      <c r="E325" s="71">
        <v>11989.7</v>
      </c>
    </row>
    <row r="326" spans="1:5" ht="47.25" x14ac:dyDescent="0.25">
      <c r="A326" s="67" t="s">
        <v>330</v>
      </c>
      <c r="B326" s="68" t="s">
        <v>331</v>
      </c>
      <c r="C326" s="69" t="s">
        <v>142</v>
      </c>
      <c r="D326" s="70">
        <v>0</v>
      </c>
      <c r="E326" s="71">
        <v>11989.7</v>
      </c>
    </row>
    <row r="327" spans="1:5" ht="63" x14ac:dyDescent="0.25">
      <c r="A327" s="67" t="s">
        <v>165</v>
      </c>
      <c r="B327" s="68" t="s">
        <v>331</v>
      </c>
      <c r="C327" s="69" t="s">
        <v>166</v>
      </c>
      <c r="D327" s="70">
        <v>0</v>
      </c>
      <c r="E327" s="71">
        <v>1253.3</v>
      </c>
    </row>
    <row r="328" spans="1:5" x14ac:dyDescent="0.25">
      <c r="A328" s="67" t="s">
        <v>326</v>
      </c>
      <c r="B328" s="68" t="s">
        <v>331</v>
      </c>
      <c r="C328" s="69" t="s">
        <v>166</v>
      </c>
      <c r="D328" s="70">
        <v>505</v>
      </c>
      <c r="E328" s="71">
        <v>1253.3</v>
      </c>
    </row>
    <row r="329" spans="1:5" ht="15.75" customHeight="1" x14ac:dyDescent="0.25">
      <c r="A329" s="67" t="s">
        <v>149</v>
      </c>
      <c r="B329" s="68" t="s">
        <v>331</v>
      </c>
      <c r="C329" s="69" t="s">
        <v>150</v>
      </c>
      <c r="D329" s="70">
        <v>0</v>
      </c>
      <c r="E329" s="71">
        <v>164.2</v>
      </c>
    </row>
    <row r="330" spans="1:5" x14ac:dyDescent="0.25">
      <c r="A330" s="67" t="s">
        <v>326</v>
      </c>
      <c r="B330" s="68" t="s">
        <v>331</v>
      </c>
      <c r="C330" s="69" t="s">
        <v>150</v>
      </c>
      <c r="D330" s="70">
        <v>505</v>
      </c>
      <c r="E330" s="71">
        <v>56.4</v>
      </c>
    </row>
    <row r="331" spans="1:5" x14ac:dyDescent="0.25">
      <c r="A331" s="67" t="s">
        <v>332</v>
      </c>
      <c r="B331" s="68" t="s">
        <v>331</v>
      </c>
      <c r="C331" s="69" t="s">
        <v>150</v>
      </c>
      <c r="D331" s="70">
        <v>1003</v>
      </c>
      <c r="E331" s="71">
        <v>107.8</v>
      </c>
    </row>
    <row r="332" spans="1:5" x14ac:dyDescent="0.25">
      <c r="A332" s="67" t="s">
        <v>167</v>
      </c>
      <c r="B332" s="68" t="s">
        <v>331</v>
      </c>
      <c r="C332" s="69" t="s">
        <v>168</v>
      </c>
      <c r="D332" s="70">
        <v>0</v>
      </c>
      <c r="E332" s="71">
        <v>10572.2</v>
      </c>
    </row>
    <row r="333" spans="1:5" x14ac:dyDescent="0.25">
      <c r="A333" s="67" t="s">
        <v>332</v>
      </c>
      <c r="B333" s="68" t="s">
        <v>331</v>
      </c>
      <c r="C333" s="69" t="s">
        <v>168</v>
      </c>
      <c r="D333" s="70">
        <v>1003</v>
      </c>
      <c r="E333" s="71">
        <v>10572.2</v>
      </c>
    </row>
    <row r="334" spans="1:5" s="72" customFormat="1" ht="47.25" x14ac:dyDescent="0.25">
      <c r="A334" s="62" t="s">
        <v>334</v>
      </c>
      <c r="B334" s="63" t="s">
        <v>335</v>
      </c>
      <c r="C334" s="64" t="s">
        <v>142</v>
      </c>
      <c r="D334" s="65">
        <v>0</v>
      </c>
      <c r="E334" s="66">
        <v>186027.4</v>
      </c>
    </row>
    <row r="335" spans="1:5" ht="63" x14ac:dyDescent="0.25">
      <c r="A335" s="67" t="s">
        <v>336</v>
      </c>
      <c r="B335" s="68" t="s">
        <v>337</v>
      </c>
      <c r="C335" s="69" t="s">
        <v>142</v>
      </c>
      <c r="D335" s="70">
        <v>0</v>
      </c>
      <c r="E335" s="71">
        <v>47870.3</v>
      </c>
    </row>
    <row r="336" spans="1:5" ht="63" x14ac:dyDescent="0.25">
      <c r="A336" s="67" t="s">
        <v>338</v>
      </c>
      <c r="B336" s="68" t="s">
        <v>339</v>
      </c>
      <c r="C336" s="69" t="s">
        <v>142</v>
      </c>
      <c r="D336" s="70">
        <v>0</v>
      </c>
      <c r="E336" s="71">
        <v>47870.3</v>
      </c>
    </row>
    <row r="337" spans="1:5" x14ac:dyDescent="0.25">
      <c r="A337" s="67" t="s">
        <v>156</v>
      </c>
      <c r="B337" s="68" t="s">
        <v>340</v>
      </c>
      <c r="C337" s="69" t="s">
        <v>142</v>
      </c>
      <c r="D337" s="70">
        <v>0</v>
      </c>
      <c r="E337" s="71">
        <v>49.2</v>
      </c>
    </row>
    <row r="338" spans="1:5" ht="15.75" customHeight="1" x14ac:dyDescent="0.25">
      <c r="A338" s="67" t="s">
        <v>149</v>
      </c>
      <c r="B338" s="68" t="s">
        <v>340</v>
      </c>
      <c r="C338" s="69" t="s">
        <v>150</v>
      </c>
      <c r="D338" s="70">
        <v>0</v>
      </c>
      <c r="E338" s="71">
        <v>49.2</v>
      </c>
    </row>
    <row r="339" spans="1:5" ht="31.5" x14ac:dyDescent="0.25">
      <c r="A339" s="67" t="s">
        <v>158</v>
      </c>
      <c r="B339" s="68" t="s">
        <v>340</v>
      </c>
      <c r="C339" s="69" t="s">
        <v>150</v>
      </c>
      <c r="D339" s="70">
        <v>705</v>
      </c>
      <c r="E339" s="71">
        <v>49.2</v>
      </c>
    </row>
    <row r="340" spans="1:5" x14ac:dyDescent="0.25">
      <c r="A340" s="67" t="s">
        <v>291</v>
      </c>
      <c r="B340" s="68" t="s">
        <v>341</v>
      </c>
      <c r="C340" s="69" t="s">
        <v>142</v>
      </c>
      <c r="D340" s="70">
        <v>0</v>
      </c>
      <c r="E340" s="71">
        <v>11056.7</v>
      </c>
    </row>
    <row r="341" spans="1:5" ht="63" x14ac:dyDescent="0.25">
      <c r="A341" s="67" t="s">
        <v>165</v>
      </c>
      <c r="B341" s="68" t="s">
        <v>341</v>
      </c>
      <c r="C341" s="69" t="s">
        <v>166</v>
      </c>
      <c r="D341" s="70">
        <v>0</v>
      </c>
      <c r="E341" s="71">
        <v>8962.1</v>
      </c>
    </row>
    <row r="342" spans="1:5" ht="31.5" x14ac:dyDescent="0.25">
      <c r="A342" s="67" t="s">
        <v>342</v>
      </c>
      <c r="B342" s="68" t="s">
        <v>341</v>
      </c>
      <c r="C342" s="69" t="s">
        <v>166</v>
      </c>
      <c r="D342" s="70">
        <v>106</v>
      </c>
      <c r="E342" s="71">
        <v>8962.1</v>
      </c>
    </row>
    <row r="343" spans="1:5" ht="15.75" customHeight="1" x14ac:dyDescent="0.25">
      <c r="A343" s="67" t="s">
        <v>149</v>
      </c>
      <c r="B343" s="68" t="s">
        <v>341</v>
      </c>
      <c r="C343" s="69" t="s">
        <v>150</v>
      </c>
      <c r="D343" s="70">
        <v>0</v>
      </c>
      <c r="E343" s="71">
        <v>2094.6</v>
      </c>
    </row>
    <row r="344" spans="1:5" ht="31.5" x14ac:dyDescent="0.25">
      <c r="A344" s="67" t="s">
        <v>342</v>
      </c>
      <c r="B344" s="68" t="s">
        <v>341</v>
      </c>
      <c r="C344" s="69" t="s">
        <v>150</v>
      </c>
      <c r="D344" s="70">
        <v>106</v>
      </c>
      <c r="E344" s="71">
        <v>2094.6</v>
      </c>
    </row>
    <row r="345" spans="1:5" x14ac:dyDescent="0.25">
      <c r="A345" s="67" t="s">
        <v>159</v>
      </c>
      <c r="B345" s="68" t="s">
        <v>343</v>
      </c>
      <c r="C345" s="69" t="s">
        <v>142</v>
      </c>
      <c r="D345" s="70">
        <v>0</v>
      </c>
      <c r="E345" s="71">
        <v>23822.400000000001</v>
      </c>
    </row>
    <row r="346" spans="1:5" ht="63" x14ac:dyDescent="0.25">
      <c r="A346" s="67" t="s">
        <v>165</v>
      </c>
      <c r="B346" s="68" t="s">
        <v>343</v>
      </c>
      <c r="C346" s="69" t="s">
        <v>166</v>
      </c>
      <c r="D346" s="70">
        <v>0</v>
      </c>
      <c r="E346" s="71">
        <v>21942.1</v>
      </c>
    </row>
    <row r="347" spans="1:5" x14ac:dyDescent="0.25">
      <c r="A347" s="67" t="s">
        <v>303</v>
      </c>
      <c r="B347" s="68" t="s">
        <v>343</v>
      </c>
      <c r="C347" s="69" t="s">
        <v>166</v>
      </c>
      <c r="D347" s="70">
        <v>113</v>
      </c>
      <c r="E347" s="71">
        <v>21942.1</v>
      </c>
    </row>
    <row r="348" spans="1:5" ht="15.75" customHeight="1" x14ac:dyDescent="0.25">
      <c r="A348" s="67" t="s">
        <v>149</v>
      </c>
      <c r="B348" s="68" t="s">
        <v>343</v>
      </c>
      <c r="C348" s="69" t="s">
        <v>150</v>
      </c>
      <c r="D348" s="70">
        <v>0</v>
      </c>
      <c r="E348" s="71">
        <v>1880.3</v>
      </c>
    </row>
    <row r="349" spans="1:5" x14ac:dyDescent="0.25">
      <c r="A349" s="67" t="s">
        <v>303</v>
      </c>
      <c r="B349" s="68" t="s">
        <v>343</v>
      </c>
      <c r="C349" s="69" t="s">
        <v>150</v>
      </c>
      <c r="D349" s="70">
        <v>113</v>
      </c>
      <c r="E349" s="71">
        <v>1880.3</v>
      </c>
    </row>
    <row r="350" spans="1:5" ht="124.5" customHeight="1" x14ac:dyDescent="0.25">
      <c r="A350" s="67" t="s">
        <v>222</v>
      </c>
      <c r="B350" s="68" t="s">
        <v>344</v>
      </c>
      <c r="C350" s="69" t="s">
        <v>142</v>
      </c>
      <c r="D350" s="70">
        <v>0</v>
      </c>
      <c r="E350" s="71">
        <v>12942</v>
      </c>
    </row>
    <row r="351" spans="1:5" ht="63" x14ac:dyDescent="0.25">
      <c r="A351" s="67" t="s">
        <v>165</v>
      </c>
      <c r="B351" s="68" t="s">
        <v>344</v>
      </c>
      <c r="C351" s="69" t="s">
        <v>166</v>
      </c>
      <c r="D351" s="70">
        <v>0</v>
      </c>
      <c r="E351" s="71">
        <v>12942</v>
      </c>
    </row>
    <row r="352" spans="1:5" x14ac:dyDescent="0.25">
      <c r="A352" s="67" t="s">
        <v>303</v>
      </c>
      <c r="B352" s="68" t="s">
        <v>344</v>
      </c>
      <c r="C352" s="69" t="s">
        <v>166</v>
      </c>
      <c r="D352" s="70">
        <v>113</v>
      </c>
      <c r="E352" s="71">
        <v>9129.1</v>
      </c>
    </row>
    <row r="353" spans="1:5" ht="31.5" x14ac:dyDescent="0.25">
      <c r="A353" s="67" t="s">
        <v>342</v>
      </c>
      <c r="B353" s="68" t="s">
        <v>344</v>
      </c>
      <c r="C353" s="69" t="s">
        <v>166</v>
      </c>
      <c r="D353" s="70">
        <v>106</v>
      </c>
      <c r="E353" s="71">
        <v>3812.9</v>
      </c>
    </row>
    <row r="354" spans="1:5" ht="47.25" x14ac:dyDescent="0.25">
      <c r="A354" s="67" t="s">
        <v>345</v>
      </c>
      <c r="B354" s="68" t="s">
        <v>346</v>
      </c>
      <c r="C354" s="69" t="s">
        <v>142</v>
      </c>
      <c r="D354" s="70">
        <v>0</v>
      </c>
      <c r="E354" s="71">
        <v>138157.1</v>
      </c>
    </row>
    <row r="355" spans="1:5" ht="31.5" x14ac:dyDescent="0.25">
      <c r="A355" s="67" t="s">
        <v>347</v>
      </c>
      <c r="B355" s="68" t="s">
        <v>348</v>
      </c>
      <c r="C355" s="69" t="s">
        <v>142</v>
      </c>
      <c r="D355" s="70">
        <v>0</v>
      </c>
      <c r="E355" s="71">
        <v>138157.1</v>
      </c>
    </row>
    <row r="356" spans="1:5" ht="47.25" x14ac:dyDescent="0.25">
      <c r="A356" s="67" t="s">
        <v>349</v>
      </c>
      <c r="B356" s="68" t="s">
        <v>350</v>
      </c>
      <c r="C356" s="69" t="s">
        <v>142</v>
      </c>
      <c r="D356" s="70">
        <v>0</v>
      </c>
      <c r="E356" s="71">
        <v>23242.7</v>
      </c>
    </row>
    <row r="357" spans="1:5" x14ac:dyDescent="0.25">
      <c r="A357" s="67" t="s">
        <v>351</v>
      </c>
      <c r="B357" s="68" t="s">
        <v>350</v>
      </c>
      <c r="C357" s="69" t="s">
        <v>352</v>
      </c>
      <c r="D357" s="70">
        <v>0</v>
      </c>
      <c r="E357" s="71">
        <v>23242.7</v>
      </c>
    </row>
    <row r="358" spans="1:5" x14ac:dyDescent="0.25">
      <c r="A358" s="67" t="s">
        <v>353</v>
      </c>
      <c r="B358" s="68" t="s">
        <v>350</v>
      </c>
      <c r="C358" s="69" t="s">
        <v>352</v>
      </c>
      <c r="D358" s="70">
        <v>1403</v>
      </c>
      <c r="E358" s="71">
        <v>23242.7</v>
      </c>
    </row>
    <row r="359" spans="1:5" ht="31.5" customHeight="1" x14ac:dyDescent="0.25">
      <c r="A359" s="67" t="s">
        <v>354</v>
      </c>
      <c r="B359" s="68" t="s">
        <v>355</v>
      </c>
      <c r="C359" s="69" t="s">
        <v>142</v>
      </c>
      <c r="D359" s="70">
        <v>0</v>
      </c>
      <c r="E359" s="71">
        <v>113776.6</v>
      </c>
    </row>
    <row r="360" spans="1:5" x14ac:dyDescent="0.25">
      <c r="A360" s="67" t="s">
        <v>351</v>
      </c>
      <c r="B360" s="68" t="s">
        <v>355</v>
      </c>
      <c r="C360" s="69" t="s">
        <v>352</v>
      </c>
      <c r="D360" s="70">
        <v>0</v>
      </c>
      <c r="E360" s="71">
        <v>113776.6</v>
      </c>
    </row>
    <row r="361" spans="1:5" ht="31.5" x14ac:dyDescent="0.25">
      <c r="A361" s="67" t="s">
        <v>356</v>
      </c>
      <c r="B361" s="68" t="s">
        <v>355</v>
      </c>
      <c r="C361" s="69" t="s">
        <v>352</v>
      </c>
      <c r="D361" s="70">
        <v>1401</v>
      </c>
      <c r="E361" s="71">
        <v>113776.6</v>
      </c>
    </row>
    <row r="362" spans="1:5" x14ac:dyDescent="0.25">
      <c r="A362" s="67" t="s">
        <v>357</v>
      </c>
      <c r="B362" s="68" t="s">
        <v>358</v>
      </c>
      <c r="C362" s="69" t="s">
        <v>142</v>
      </c>
      <c r="D362" s="70">
        <v>0</v>
      </c>
      <c r="E362" s="71">
        <v>1137.8</v>
      </c>
    </row>
    <row r="363" spans="1:5" x14ac:dyDescent="0.25">
      <c r="A363" s="67" t="s">
        <v>351</v>
      </c>
      <c r="B363" s="68" t="s">
        <v>358</v>
      </c>
      <c r="C363" s="69" t="s">
        <v>352</v>
      </c>
      <c r="D363" s="70">
        <v>0</v>
      </c>
      <c r="E363" s="71">
        <v>1137.8</v>
      </c>
    </row>
    <row r="364" spans="1:5" ht="31.5" x14ac:dyDescent="0.25">
      <c r="A364" s="67" t="s">
        <v>356</v>
      </c>
      <c r="B364" s="68" t="s">
        <v>358</v>
      </c>
      <c r="C364" s="69" t="s">
        <v>352</v>
      </c>
      <c r="D364" s="70">
        <v>1401</v>
      </c>
      <c r="E364" s="71">
        <v>1137.8</v>
      </c>
    </row>
    <row r="365" spans="1:5" s="72" customFormat="1" ht="47.25" x14ac:dyDescent="0.25">
      <c r="A365" s="62" t="s">
        <v>359</v>
      </c>
      <c r="B365" s="63" t="s">
        <v>360</v>
      </c>
      <c r="C365" s="64" t="s">
        <v>142</v>
      </c>
      <c r="D365" s="65">
        <v>0</v>
      </c>
      <c r="E365" s="66">
        <v>50099.6</v>
      </c>
    </row>
    <row r="366" spans="1:5" ht="48.75" customHeight="1" x14ac:dyDescent="0.25">
      <c r="A366" s="67" t="s">
        <v>361</v>
      </c>
      <c r="B366" s="68" t="s">
        <v>362</v>
      </c>
      <c r="C366" s="69" t="s">
        <v>142</v>
      </c>
      <c r="D366" s="70">
        <v>0</v>
      </c>
      <c r="E366" s="71">
        <v>1124.0999999999999</v>
      </c>
    </row>
    <row r="367" spans="1:5" ht="31.5" x14ac:dyDescent="0.25">
      <c r="A367" s="67" t="s">
        <v>363</v>
      </c>
      <c r="B367" s="68" t="s">
        <v>364</v>
      </c>
      <c r="C367" s="69" t="s">
        <v>142</v>
      </c>
      <c r="D367" s="70">
        <v>0</v>
      </c>
      <c r="E367" s="71">
        <v>1124.0999999999999</v>
      </c>
    </row>
    <row r="368" spans="1:5" x14ac:dyDescent="0.25">
      <c r="A368" s="67" t="s">
        <v>365</v>
      </c>
      <c r="B368" s="68" t="s">
        <v>366</v>
      </c>
      <c r="C368" s="69" t="s">
        <v>142</v>
      </c>
      <c r="D368" s="70">
        <v>0</v>
      </c>
      <c r="E368" s="71">
        <v>209.2</v>
      </c>
    </row>
    <row r="369" spans="1:5" ht="15.75" customHeight="1" x14ac:dyDescent="0.25">
      <c r="A369" s="67" t="s">
        <v>149</v>
      </c>
      <c r="B369" s="68" t="s">
        <v>366</v>
      </c>
      <c r="C369" s="69" t="s">
        <v>150</v>
      </c>
      <c r="D369" s="70">
        <v>0</v>
      </c>
      <c r="E369" s="71">
        <v>209.2</v>
      </c>
    </row>
    <row r="370" spans="1:5" x14ac:dyDescent="0.25">
      <c r="A370" s="67" t="s">
        <v>303</v>
      </c>
      <c r="B370" s="68" t="s">
        <v>366</v>
      </c>
      <c r="C370" s="69" t="s">
        <v>150</v>
      </c>
      <c r="D370" s="70">
        <v>113</v>
      </c>
      <c r="E370" s="71">
        <v>209.2</v>
      </c>
    </row>
    <row r="371" spans="1:5" x14ac:dyDescent="0.25">
      <c r="A371" s="67" t="s">
        <v>367</v>
      </c>
      <c r="B371" s="68" t="s">
        <v>368</v>
      </c>
      <c r="C371" s="69" t="s">
        <v>142</v>
      </c>
      <c r="D371" s="70">
        <v>0</v>
      </c>
      <c r="E371" s="71">
        <v>143</v>
      </c>
    </row>
    <row r="372" spans="1:5" ht="15.75" customHeight="1" x14ac:dyDescent="0.25">
      <c r="A372" s="67" t="s">
        <v>149</v>
      </c>
      <c r="B372" s="68" t="s">
        <v>368</v>
      </c>
      <c r="C372" s="69" t="s">
        <v>150</v>
      </c>
      <c r="D372" s="70">
        <v>0</v>
      </c>
      <c r="E372" s="71">
        <v>143</v>
      </c>
    </row>
    <row r="373" spans="1:5" x14ac:dyDescent="0.25">
      <c r="A373" s="67" t="s">
        <v>303</v>
      </c>
      <c r="B373" s="68" t="s">
        <v>368</v>
      </c>
      <c r="C373" s="69" t="s">
        <v>150</v>
      </c>
      <c r="D373" s="70">
        <v>113</v>
      </c>
      <c r="E373" s="71">
        <v>143</v>
      </c>
    </row>
    <row r="374" spans="1:5" ht="47.25" x14ac:dyDescent="0.25">
      <c r="A374" s="67" t="s">
        <v>369</v>
      </c>
      <c r="B374" s="68" t="s">
        <v>370</v>
      </c>
      <c r="C374" s="69" t="s">
        <v>142</v>
      </c>
      <c r="D374" s="70">
        <v>0</v>
      </c>
      <c r="E374" s="71">
        <v>292.8</v>
      </c>
    </row>
    <row r="375" spans="1:5" ht="15.75" customHeight="1" x14ac:dyDescent="0.25">
      <c r="A375" s="67" t="s">
        <v>149</v>
      </c>
      <c r="B375" s="68" t="s">
        <v>370</v>
      </c>
      <c r="C375" s="69" t="s">
        <v>150</v>
      </c>
      <c r="D375" s="70">
        <v>0</v>
      </c>
      <c r="E375" s="71">
        <v>292.8</v>
      </c>
    </row>
    <row r="376" spans="1:5" x14ac:dyDescent="0.25">
      <c r="A376" s="67" t="s">
        <v>333</v>
      </c>
      <c r="B376" s="68" t="s">
        <v>370</v>
      </c>
      <c r="C376" s="69" t="s">
        <v>150</v>
      </c>
      <c r="D376" s="70">
        <v>412</v>
      </c>
      <c r="E376" s="71">
        <v>292.8</v>
      </c>
    </row>
    <row r="377" spans="1:5" x14ac:dyDescent="0.25">
      <c r="A377" s="67" t="s">
        <v>371</v>
      </c>
      <c r="B377" s="68" t="s">
        <v>372</v>
      </c>
      <c r="C377" s="69" t="s">
        <v>142</v>
      </c>
      <c r="D377" s="70">
        <v>0</v>
      </c>
      <c r="E377" s="71">
        <v>418.2</v>
      </c>
    </row>
    <row r="378" spans="1:5" ht="15.75" customHeight="1" x14ac:dyDescent="0.25">
      <c r="A378" s="67" t="s">
        <v>149</v>
      </c>
      <c r="B378" s="68" t="s">
        <v>372</v>
      </c>
      <c r="C378" s="69" t="s">
        <v>150</v>
      </c>
      <c r="D378" s="70">
        <v>0</v>
      </c>
      <c r="E378" s="71">
        <v>149.30000000000001</v>
      </c>
    </row>
    <row r="379" spans="1:5" x14ac:dyDescent="0.25">
      <c r="A379" s="67" t="s">
        <v>303</v>
      </c>
      <c r="B379" s="68" t="s">
        <v>372</v>
      </c>
      <c r="C379" s="69" t="s">
        <v>150</v>
      </c>
      <c r="D379" s="70">
        <v>113</v>
      </c>
      <c r="E379" s="71">
        <v>149.30000000000001</v>
      </c>
    </row>
    <row r="380" spans="1:5" x14ac:dyDescent="0.25">
      <c r="A380" s="67" t="s">
        <v>161</v>
      </c>
      <c r="B380" s="68" t="s">
        <v>372</v>
      </c>
      <c r="C380" s="69" t="s">
        <v>162</v>
      </c>
      <c r="D380" s="70">
        <v>0</v>
      </c>
      <c r="E380" s="71">
        <v>268.89999999999998</v>
      </c>
    </row>
    <row r="381" spans="1:5" x14ac:dyDescent="0.25">
      <c r="A381" s="67" t="s">
        <v>303</v>
      </c>
      <c r="B381" s="68" t="s">
        <v>372</v>
      </c>
      <c r="C381" s="69" t="s">
        <v>162</v>
      </c>
      <c r="D381" s="70">
        <v>113</v>
      </c>
      <c r="E381" s="71">
        <v>268.89999999999998</v>
      </c>
    </row>
    <row r="382" spans="1:5" ht="31.5" x14ac:dyDescent="0.25">
      <c r="A382" s="67" t="s">
        <v>373</v>
      </c>
      <c r="B382" s="68" t="s">
        <v>374</v>
      </c>
      <c r="C382" s="69" t="s">
        <v>142</v>
      </c>
      <c r="D382" s="70">
        <v>0</v>
      </c>
      <c r="E382" s="71">
        <v>3.9</v>
      </c>
    </row>
    <row r="383" spans="1:5" ht="15.75" customHeight="1" x14ac:dyDescent="0.25">
      <c r="A383" s="67" t="s">
        <v>149</v>
      </c>
      <c r="B383" s="68" t="s">
        <v>374</v>
      </c>
      <c r="C383" s="69" t="s">
        <v>150</v>
      </c>
      <c r="D383" s="70">
        <v>0</v>
      </c>
      <c r="E383" s="71">
        <v>3.9</v>
      </c>
    </row>
    <row r="384" spans="1:5" x14ac:dyDescent="0.25">
      <c r="A384" s="67" t="s">
        <v>375</v>
      </c>
      <c r="B384" s="68" t="s">
        <v>374</v>
      </c>
      <c r="C384" s="69" t="s">
        <v>150</v>
      </c>
      <c r="D384" s="70">
        <v>501</v>
      </c>
      <c r="E384" s="71">
        <v>3.9</v>
      </c>
    </row>
    <row r="385" spans="1:5" x14ac:dyDescent="0.25">
      <c r="A385" s="67" t="s">
        <v>376</v>
      </c>
      <c r="B385" s="68" t="s">
        <v>377</v>
      </c>
      <c r="C385" s="69" t="s">
        <v>142</v>
      </c>
      <c r="D385" s="70">
        <v>0</v>
      </c>
      <c r="E385" s="71">
        <v>57</v>
      </c>
    </row>
    <row r="386" spans="1:5" ht="15.75" customHeight="1" x14ac:dyDescent="0.25">
      <c r="A386" s="67" t="s">
        <v>149</v>
      </c>
      <c r="B386" s="68" t="s">
        <v>377</v>
      </c>
      <c r="C386" s="69" t="s">
        <v>150</v>
      </c>
      <c r="D386" s="70">
        <v>0</v>
      </c>
      <c r="E386" s="71">
        <v>57</v>
      </c>
    </row>
    <row r="387" spans="1:5" x14ac:dyDescent="0.25">
      <c r="A387" s="67" t="s">
        <v>303</v>
      </c>
      <c r="B387" s="68" t="s">
        <v>377</v>
      </c>
      <c r="C387" s="69" t="s">
        <v>150</v>
      </c>
      <c r="D387" s="70">
        <v>113</v>
      </c>
      <c r="E387" s="71">
        <v>57</v>
      </c>
    </row>
    <row r="388" spans="1:5" ht="47.25" customHeight="1" x14ac:dyDescent="0.25">
      <c r="A388" s="67" t="s">
        <v>378</v>
      </c>
      <c r="B388" s="68" t="s">
        <v>379</v>
      </c>
      <c r="C388" s="69" t="s">
        <v>142</v>
      </c>
      <c r="D388" s="70">
        <v>0</v>
      </c>
      <c r="E388" s="71">
        <v>43298.5</v>
      </c>
    </row>
    <row r="389" spans="1:5" ht="47.25" x14ac:dyDescent="0.25">
      <c r="A389" s="67" t="s">
        <v>380</v>
      </c>
      <c r="B389" s="68" t="s">
        <v>381</v>
      </c>
      <c r="C389" s="69" t="s">
        <v>142</v>
      </c>
      <c r="D389" s="70">
        <v>0</v>
      </c>
      <c r="E389" s="71">
        <v>39296.800000000003</v>
      </c>
    </row>
    <row r="390" spans="1:5" x14ac:dyDescent="0.25">
      <c r="A390" s="67" t="s">
        <v>382</v>
      </c>
      <c r="B390" s="68" t="s">
        <v>383</v>
      </c>
      <c r="C390" s="69" t="s">
        <v>142</v>
      </c>
      <c r="D390" s="70">
        <v>0</v>
      </c>
      <c r="E390" s="71">
        <v>26707.5</v>
      </c>
    </row>
    <row r="391" spans="1:5" ht="31.5" x14ac:dyDescent="0.25">
      <c r="A391" s="67" t="s">
        <v>384</v>
      </c>
      <c r="B391" s="68" t="s">
        <v>383</v>
      </c>
      <c r="C391" s="69" t="s">
        <v>385</v>
      </c>
      <c r="D391" s="70">
        <v>0</v>
      </c>
      <c r="E391" s="71">
        <v>26707.5</v>
      </c>
    </row>
    <row r="392" spans="1:5" x14ac:dyDescent="0.25">
      <c r="A392" s="67" t="s">
        <v>303</v>
      </c>
      <c r="B392" s="68" t="s">
        <v>383</v>
      </c>
      <c r="C392" s="69" t="s">
        <v>385</v>
      </c>
      <c r="D392" s="70">
        <v>113</v>
      </c>
      <c r="E392" s="71">
        <v>26707.5</v>
      </c>
    </row>
    <row r="393" spans="1:5" ht="31.5" x14ac:dyDescent="0.25">
      <c r="A393" s="67" t="s">
        <v>386</v>
      </c>
      <c r="B393" s="68" t="s">
        <v>387</v>
      </c>
      <c r="C393" s="69" t="s">
        <v>142</v>
      </c>
      <c r="D393" s="70">
        <v>0</v>
      </c>
      <c r="E393" s="71">
        <v>3582.8</v>
      </c>
    </row>
    <row r="394" spans="1:5" ht="31.5" x14ac:dyDescent="0.25">
      <c r="A394" s="67" t="s">
        <v>384</v>
      </c>
      <c r="B394" s="68" t="s">
        <v>387</v>
      </c>
      <c r="C394" s="69" t="s">
        <v>385</v>
      </c>
      <c r="D394" s="70">
        <v>0</v>
      </c>
      <c r="E394" s="71">
        <v>3582.8</v>
      </c>
    </row>
    <row r="395" spans="1:5" x14ac:dyDescent="0.25">
      <c r="A395" s="67" t="s">
        <v>303</v>
      </c>
      <c r="B395" s="68" t="s">
        <v>387</v>
      </c>
      <c r="C395" s="69" t="s">
        <v>385</v>
      </c>
      <c r="D395" s="70">
        <v>113</v>
      </c>
      <c r="E395" s="71">
        <v>3582.8</v>
      </c>
    </row>
    <row r="396" spans="1:5" ht="31.5" customHeight="1" x14ac:dyDescent="0.25">
      <c r="A396" s="67" t="s">
        <v>388</v>
      </c>
      <c r="B396" s="68" t="s">
        <v>389</v>
      </c>
      <c r="C396" s="69" t="s">
        <v>142</v>
      </c>
      <c r="D396" s="70">
        <v>0</v>
      </c>
      <c r="E396" s="71">
        <v>675.1</v>
      </c>
    </row>
    <row r="397" spans="1:5" ht="31.5" x14ac:dyDescent="0.25">
      <c r="A397" s="67" t="s">
        <v>384</v>
      </c>
      <c r="B397" s="68" t="s">
        <v>389</v>
      </c>
      <c r="C397" s="69" t="s">
        <v>385</v>
      </c>
      <c r="D397" s="70">
        <v>0</v>
      </c>
      <c r="E397" s="71">
        <v>675.1</v>
      </c>
    </row>
    <row r="398" spans="1:5" x14ac:dyDescent="0.25">
      <c r="A398" s="67" t="s">
        <v>390</v>
      </c>
      <c r="B398" s="68" t="s">
        <v>389</v>
      </c>
      <c r="C398" s="69" t="s">
        <v>385</v>
      </c>
      <c r="D398" s="70">
        <v>409</v>
      </c>
      <c r="E398" s="71">
        <v>675.1</v>
      </c>
    </row>
    <row r="399" spans="1:5" ht="124.5" customHeight="1" x14ac:dyDescent="0.25">
      <c r="A399" s="67" t="s">
        <v>222</v>
      </c>
      <c r="B399" s="68" t="s">
        <v>391</v>
      </c>
      <c r="C399" s="69" t="s">
        <v>142</v>
      </c>
      <c r="D399" s="70">
        <v>0</v>
      </c>
      <c r="E399" s="71">
        <v>8331.4</v>
      </c>
    </row>
    <row r="400" spans="1:5" ht="31.5" x14ac:dyDescent="0.25">
      <c r="A400" s="67" t="s">
        <v>384</v>
      </c>
      <c r="B400" s="68" t="s">
        <v>391</v>
      </c>
      <c r="C400" s="69" t="s">
        <v>385</v>
      </c>
      <c r="D400" s="70">
        <v>0</v>
      </c>
      <c r="E400" s="71">
        <v>8331.4</v>
      </c>
    </row>
    <row r="401" spans="1:5" x14ac:dyDescent="0.25">
      <c r="A401" s="67" t="s">
        <v>303</v>
      </c>
      <c r="B401" s="68" t="s">
        <v>391</v>
      </c>
      <c r="C401" s="69" t="s">
        <v>385</v>
      </c>
      <c r="D401" s="70">
        <v>113</v>
      </c>
      <c r="E401" s="71">
        <v>8331.4</v>
      </c>
    </row>
    <row r="402" spans="1:5" ht="47.25" x14ac:dyDescent="0.25">
      <c r="A402" s="67" t="s">
        <v>392</v>
      </c>
      <c r="B402" s="68" t="s">
        <v>393</v>
      </c>
      <c r="C402" s="69" t="s">
        <v>142</v>
      </c>
      <c r="D402" s="70">
        <v>0</v>
      </c>
      <c r="E402" s="71">
        <v>4001.7</v>
      </c>
    </row>
    <row r="403" spans="1:5" ht="31.5" x14ac:dyDescent="0.25">
      <c r="A403" s="67" t="s">
        <v>394</v>
      </c>
      <c r="B403" s="68" t="s">
        <v>395</v>
      </c>
      <c r="C403" s="69" t="s">
        <v>142</v>
      </c>
      <c r="D403" s="70">
        <v>0</v>
      </c>
      <c r="E403" s="71">
        <v>4001.7</v>
      </c>
    </row>
    <row r="404" spans="1:5" x14ac:dyDescent="0.25">
      <c r="A404" s="67" t="s">
        <v>161</v>
      </c>
      <c r="B404" s="68" t="s">
        <v>395</v>
      </c>
      <c r="C404" s="69" t="s">
        <v>162</v>
      </c>
      <c r="D404" s="70">
        <v>0</v>
      </c>
      <c r="E404" s="71">
        <v>4001.7</v>
      </c>
    </row>
    <row r="405" spans="1:5" x14ac:dyDescent="0.25">
      <c r="A405" s="67" t="s">
        <v>396</v>
      </c>
      <c r="B405" s="68" t="s">
        <v>395</v>
      </c>
      <c r="C405" s="69" t="s">
        <v>162</v>
      </c>
      <c r="D405" s="70">
        <v>1202</v>
      </c>
      <c r="E405" s="71">
        <v>4001.7</v>
      </c>
    </row>
    <row r="406" spans="1:5" ht="47.25" x14ac:dyDescent="0.25">
      <c r="A406" s="67" t="s">
        <v>397</v>
      </c>
      <c r="B406" s="68" t="s">
        <v>398</v>
      </c>
      <c r="C406" s="69" t="s">
        <v>142</v>
      </c>
      <c r="D406" s="70">
        <v>0</v>
      </c>
      <c r="E406" s="71">
        <v>5677</v>
      </c>
    </row>
    <row r="407" spans="1:5" x14ac:dyDescent="0.25">
      <c r="A407" s="67" t="s">
        <v>399</v>
      </c>
      <c r="B407" s="68" t="s">
        <v>400</v>
      </c>
      <c r="C407" s="69" t="s">
        <v>142</v>
      </c>
      <c r="D407" s="70">
        <v>0</v>
      </c>
      <c r="E407" s="71">
        <v>5677</v>
      </c>
    </row>
    <row r="408" spans="1:5" x14ac:dyDescent="0.25">
      <c r="A408" s="67" t="s">
        <v>229</v>
      </c>
      <c r="B408" s="68" t="s">
        <v>401</v>
      </c>
      <c r="C408" s="69" t="s">
        <v>142</v>
      </c>
      <c r="D408" s="70">
        <v>0</v>
      </c>
      <c r="E408" s="71">
        <v>3976</v>
      </c>
    </row>
    <row r="409" spans="1:5" ht="63" x14ac:dyDescent="0.25">
      <c r="A409" s="67" t="s">
        <v>165</v>
      </c>
      <c r="B409" s="68" t="s">
        <v>401</v>
      </c>
      <c r="C409" s="69" t="s">
        <v>166</v>
      </c>
      <c r="D409" s="70">
        <v>0</v>
      </c>
      <c r="E409" s="71">
        <v>3762.1</v>
      </c>
    </row>
    <row r="410" spans="1:5" x14ac:dyDescent="0.25">
      <c r="A410" s="67" t="s">
        <v>303</v>
      </c>
      <c r="B410" s="68" t="s">
        <v>401</v>
      </c>
      <c r="C410" s="69" t="s">
        <v>166</v>
      </c>
      <c r="D410" s="70">
        <v>113</v>
      </c>
      <c r="E410" s="71">
        <v>3762.1</v>
      </c>
    </row>
    <row r="411" spans="1:5" ht="15.75" customHeight="1" x14ac:dyDescent="0.25">
      <c r="A411" s="67" t="s">
        <v>149</v>
      </c>
      <c r="B411" s="68" t="s">
        <v>401</v>
      </c>
      <c r="C411" s="69" t="s">
        <v>150</v>
      </c>
      <c r="D411" s="70">
        <v>0</v>
      </c>
      <c r="E411" s="71">
        <v>213.9</v>
      </c>
    </row>
    <row r="412" spans="1:5" x14ac:dyDescent="0.25">
      <c r="A412" s="67" t="s">
        <v>303</v>
      </c>
      <c r="B412" s="68" t="s">
        <v>401</v>
      </c>
      <c r="C412" s="69" t="s">
        <v>150</v>
      </c>
      <c r="D412" s="70">
        <v>113</v>
      </c>
      <c r="E412" s="71">
        <v>213.9</v>
      </c>
    </row>
    <row r="413" spans="1:5" ht="124.5" customHeight="1" x14ac:dyDescent="0.25">
      <c r="A413" s="67" t="s">
        <v>222</v>
      </c>
      <c r="B413" s="68" t="s">
        <v>402</v>
      </c>
      <c r="C413" s="69" t="s">
        <v>142</v>
      </c>
      <c r="D413" s="70">
        <v>0</v>
      </c>
      <c r="E413" s="71">
        <v>1701</v>
      </c>
    </row>
    <row r="414" spans="1:5" ht="63" x14ac:dyDescent="0.25">
      <c r="A414" s="67" t="s">
        <v>165</v>
      </c>
      <c r="B414" s="68" t="s">
        <v>402</v>
      </c>
      <c r="C414" s="69" t="s">
        <v>166</v>
      </c>
      <c r="D414" s="70">
        <v>0</v>
      </c>
      <c r="E414" s="71">
        <v>1701</v>
      </c>
    </row>
    <row r="415" spans="1:5" x14ac:dyDescent="0.25">
      <c r="A415" s="67" t="s">
        <v>303</v>
      </c>
      <c r="B415" s="68" t="s">
        <v>402</v>
      </c>
      <c r="C415" s="69" t="s">
        <v>166</v>
      </c>
      <c r="D415" s="70">
        <v>113</v>
      </c>
      <c r="E415" s="71">
        <v>1701</v>
      </c>
    </row>
    <row r="416" spans="1:5" s="72" customFormat="1" ht="31.5" customHeight="1" x14ac:dyDescent="0.25">
      <c r="A416" s="62" t="s">
        <v>403</v>
      </c>
      <c r="B416" s="63" t="s">
        <v>404</v>
      </c>
      <c r="C416" s="64" t="s">
        <v>142</v>
      </c>
      <c r="D416" s="65">
        <v>0</v>
      </c>
      <c r="E416" s="66">
        <v>65370.6</v>
      </c>
    </row>
    <row r="417" spans="1:5" ht="31.5" x14ac:dyDescent="0.25">
      <c r="A417" s="67" t="s">
        <v>405</v>
      </c>
      <c r="B417" s="68" t="s">
        <v>406</v>
      </c>
      <c r="C417" s="69" t="s">
        <v>142</v>
      </c>
      <c r="D417" s="70">
        <v>0</v>
      </c>
      <c r="E417" s="71">
        <v>65360.6</v>
      </c>
    </row>
    <row r="418" spans="1:5" ht="47.25" x14ac:dyDescent="0.25">
      <c r="A418" s="67" t="s">
        <v>407</v>
      </c>
      <c r="B418" s="68" t="s">
        <v>408</v>
      </c>
      <c r="C418" s="69" t="s">
        <v>142</v>
      </c>
      <c r="D418" s="70">
        <v>0</v>
      </c>
      <c r="E418" s="71">
        <v>149.30000000000001</v>
      </c>
    </row>
    <row r="419" spans="1:5" ht="31.5" x14ac:dyDescent="0.25">
      <c r="A419" s="67" t="s">
        <v>409</v>
      </c>
      <c r="B419" s="68" t="s">
        <v>410</v>
      </c>
      <c r="C419" s="69" t="s">
        <v>142</v>
      </c>
      <c r="D419" s="70">
        <v>0</v>
      </c>
      <c r="E419" s="71">
        <v>10</v>
      </c>
    </row>
    <row r="420" spans="1:5" ht="15.75" customHeight="1" x14ac:dyDescent="0.25">
      <c r="A420" s="67" t="s">
        <v>149</v>
      </c>
      <c r="B420" s="68" t="s">
        <v>410</v>
      </c>
      <c r="C420" s="69" t="s">
        <v>150</v>
      </c>
      <c r="D420" s="70">
        <v>0</v>
      </c>
      <c r="E420" s="71">
        <v>10</v>
      </c>
    </row>
    <row r="421" spans="1:5" ht="31.5" x14ac:dyDescent="0.25">
      <c r="A421" s="67" t="s">
        <v>158</v>
      </c>
      <c r="B421" s="68" t="s">
        <v>410</v>
      </c>
      <c r="C421" s="69" t="s">
        <v>150</v>
      </c>
      <c r="D421" s="70">
        <v>705</v>
      </c>
      <c r="E421" s="71">
        <v>10</v>
      </c>
    </row>
    <row r="422" spans="1:5" ht="31.5" x14ac:dyDescent="0.25">
      <c r="A422" s="67" t="s">
        <v>411</v>
      </c>
      <c r="B422" s="68" t="s">
        <v>412</v>
      </c>
      <c r="C422" s="69" t="s">
        <v>142</v>
      </c>
      <c r="D422" s="70">
        <v>0</v>
      </c>
      <c r="E422" s="71">
        <v>121.6</v>
      </c>
    </row>
    <row r="423" spans="1:5" ht="15.75" customHeight="1" x14ac:dyDescent="0.25">
      <c r="A423" s="67" t="s">
        <v>149</v>
      </c>
      <c r="B423" s="68" t="s">
        <v>412</v>
      </c>
      <c r="C423" s="69" t="s">
        <v>150</v>
      </c>
      <c r="D423" s="70">
        <v>0</v>
      </c>
      <c r="E423" s="71">
        <v>121.6</v>
      </c>
    </row>
    <row r="424" spans="1:5" ht="31.5" x14ac:dyDescent="0.25">
      <c r="A424" s="67" t="s">
        <v>158</v>
      </c>
      <c r="B424" s="68" t="s">
        <v>412</v>
      </c>
      <c r="C424" s="69" t="s">
        <v>150</v>
      </c>
      <c r="D424" s="70">
        <v>705</v>
      </c>
      <c r="E424" s="71">
        <v>121.6</v>
      </c>
    </row>
    <row r="425" spans="1:5" ht="32.25" customHeight="1" x14ac:dyDescent="0.25">
      <c r="A425" s="67" t="s">
        <v>413</v>
      </c>
      <c r="B425" s="68" t="s">
        <v>414</v>
      </c>
      <c r="C425" s="69" t="s">
        <v>142</v>
      </c>
      <c r="D425" s="70">
        <v>0</v>
      </c>
      <c r="E425" s="71">
        <v>17.7</v>
      </c>
    </row>
    <row r="426" spans="1:5" ht="15.75" customHeight="1" x14ac:dyDescent="0.25">
      <c r="A426" s="67" t="s">
        <v>149</v>
      </c>
      <c r="B426" s="68" t="s">
        <v>414</v>
      </c>
      <c r="C426" s="69" t="s">
        <v>150</v>
      </c>
      <c r="D426" s="70">
        <v>0</v>
      </c>
      <c r="E426" s="71">
        <v>17.7</v>
      </c>
    </row>
    <row r="427" spans="1:5" ht="31.5" x14ac:dyDescent="0.25">
      <c r="A427" s="67" t="s">
        <v>158</v>
      </c>
      <c r="B427" s="68" t="s">
        <v>414</v>
      </c>
      <c r="C427" s="69" t="s">
        <v>150</v>
      </c>
      <c r="D427" s="70">
        <v>705</v>
      </c>
      <c r="E427" s="71">
        <v>17.7</v>
      </c>
    </row>
    <row r="428" spans="1:5" ht="31.5" x14ac:dyDescent="0.25">
      <c r="A428" s="67" t="s">
        <v>415</v>
      </c>
      <c r="B428" s="68" t="s">
        <v>416</v>
      </c>
      <c r="C428" s="69" t="s">
        <v>142</v>
      </c>
      <c r="D428" s="70">
        <v>0</v>
      </c>
      <c r="E428" s="71">
        <v>6432.1</v>
      </c>
    </row>
    <row r="429" spans="1:5" ht="81.75" customHeight="1" x14ac:dyDescent="0.25">
      <c r="A429" s="67" t="s">
        <v>417</v>
      </c>
      <c r="B429" s="68" t="s">
        <v>418</v>
      </c>
      <c r="C429" s="69" t="s">
        <v>142</v>
      </c>
      <c r="D429" s="70">
        <v>0</v>
      </c>
      <c r="E429" s="71">
        <v>6432.1</v>
      </c>
    </row>
    <row r="430" spans="1:5" x14ac:dyDescent="0.25">
      <c r="A430" s="67" t="s">
        <v>167</v>
      </c>
      <c r="B430" s="68" t="s">
        <v>418</v>
      </c>
      <c r="C430" s="69" t="s">
        <v>168</v>
      </c>
      <c r="D430" s="70">
        <v>0</v>
      </c>
      <c r="E430" s="71">
        <v>6432.1</v>
      </c>
    </row>
    <row r="431" spans="1:5" x14ac:dyDescent="0.25">
      <c r="A431" s="67" t="s">
        <v>419</v>
      </c>
      <c r="B431" s="68" t="s">
        <v>418</v>
      </c>
      <c r="C431" s="69" t="s">
        <v>168</v>
      </c>
      <c r="D431" s="70">
        <v>1001</v>
      </c>
      <c r="E431" s="71">
        <v>6432.1</v>
      </c>
    </row>
    <row r="432" spans="1:5" ht="31.5" x14ac:dyDescent="0.25">
      <c r="A432" s="67" t="s">
        <v>420</v>
      </c>
      <c r="B432" s="68" t="s">
        <v>421</v>
      </c>
      <c r="C432" s="69" t="s">
        <v>142</v>
      </c>
      <c r="D432" s="70">
        <v>0</v>
      </c>
      <c r="E432" s="71">
        <v>1257.3</v>
      </c>
    </row>
    <row r="433" spans="1:5" ht="63" x14ac:dyDescent="0.25">
      <c r="A433" s="67" t="s">
        <v>422</v>
      </c>
      <c r="B433" s="68" t="s">
        <v>423</v>
      </c>
      <c r="C433" s="69" t="s">
        <v>142</v>
      </c>
      <c r="D433" s="70">
        <v>0</v>
      </c>
      <c r="E433" s="71">
        <v>1248.3</v>
      </c>
    </row>
    <row r="434" spans="1:5" x14ac:dyDescent="0.25">
      <c r="A434" s="67" t="s">
        <v>167</v>
      </c>
      <c r="B434" s="68" t="s">
        <v>423</v>
      </c>
      <c r="C434" s="69" t="s">
        <v>168</v>
      </c>
      <c r="D434" s="70">
        <v>0</v>
      </c>
      <c r="E434" s="71">
        <v>1248.3</v>
      </c>
    </row>
    <row r="435" spans="1:5" x14ac:dyDescent="0.25">
      <c r="A435" s="67" t="s">
        <v>303</v>
      </c>
      <c r="B435" s="68" t="s">
        <v>423</v>
      </c>
      <c r="C435" s="69" t="s">
        <v>168</v>
      </c>
      <c r="D435" s="70">
        <v>113</v>
      </c>
      <c r="E435" s="71">
        <v>1248.3</v>
      </c>
    </row>
    <row r="436" spans="1:5" ht="36" customHeight="1" x14ac:dyDescent="0.25">
      <c r="A436" s="67" t="s">
        <v>424</v>
      </c>
      <c r="B436" s="68" t="s">
        <v>425</v>
      </c>
      <c r="C436" s="69" t="s">
        <v>142</v>
      </c>
      <c r="D436" s="70">
        <v>0</v>
      </c>
      <c r="E436" s="71">
        <v>9</v>
      </c>
    </row>
    <row r="437" spans="1:5" x14ac:dyDescent="0.25">
      <c r="A437" s="67" t="s">
        <v>167</v>
      </c>
      <c r="B437" s="68" t="s">
        <v>425</v>
      </c>
      <c r="C437" s="69" t="s">
        <v>168</v>
      </c>
      <c r="D437" s="70">
        <v>0</v>
      </c>
      <c r="E437" s="71">
        <v>9</v>
      </c>
    </row>
    <row r="438" spans="1:5" x14ac:dyDescent="0.25">
      <c r="A438" s="67" t="s">
        <v>303</v>
      </c>
      <c r="B438" s="68" t="s">
        <v>425</v>
      </c>
      <c r="C438" s="69" t="s">
        <v>168</v>
      </c>
      <c r="D438" s="70">
        <v>113</v>
      </c>
      <c r="E438" s="71">
        <v>9</v>
      </c>
    </row>
    <row r="439" spans="1:5" x14ac:dyDescent="0.25">
      <c r="A439" s="67" t="s">
        <v>426</v>
      </c>
      <c r="B439" s="68" t="s">
        <v>427</v>
      </c>
      <c r="C439" s="69" t="s">
        <v>142</v>
      </c>
      <c r="D439" s="70">
        <v>0</v>
      </c>
      <c r="E439" s="71">
        <v>183.8</v>
      </c>
    </row>
    <row r="440" spans="1:5" ht="31.5" x14ac:dyDescent="0.25">
      <c r="A440" s="67" t="s">
        <v>428</v>
      </c>
      <c r="B440" s="68" t="s">
        <v>429</v>
      </c>
      <c r="C440" s="69" t="s">
        <v>142</v>
      </c>
      <c r="D440" s="70">
        <v>0</v>
      </c>
      <c r="E440" s="71">
        <v>183.8</v>
      </c>
    </row>
    <row r="441" spans="1:5" x14ac:dyDescent="0.25">
      <c r="A441" s="67" t="s">
        <v>161</v>
      </c>
      <c r="B441" s="68" t="s">
        <v>429</v>
      </c>
      <c r="C441" s="69" t="s">
        <v>162</v>
      </c>
      <c r="D441" s="70">
        <v>0</v>
      </c>
      <c r="E441" s="71">
        <v>183.8</v>
      </c>
    </row>
    <row r="442" spans="1:5" x14ac:dyDescent="0.25">
      <c r="A442" s="67" t="s">
        <v>303</v>
      </c>
      <c r="B442" s="68" t="s">
        <v>429</v>
      </c>
      <c r="C442" s="69" t="s">
        <v>162</v>
      </c>
      <c r="D442" s="70">
        <v>113</v>
      </c>
      <c r="E442" s="71">
        <v>183.8</v>
      </c>
    </row>
    <row r="443" spans="1:5" ht="31.5" x14ac:dyDescent="0.25">
      <c r="A443" s="67" t="s">
        <v>430</v>
      </c>
      <c r="B443" s="68" t="s">
        <v>431</v>
      </c>
      <c r="C443" s="69" t="s">
        <v>142</v>
      </c>
      <c r="D443" s="70">
        <v>0</v>
      </c>
      <c r="E443" s="71">
        <v>48223.1</v>
      </c>
    </row>
    <row r="444" spans="1:5" x14ac:dyDescent="0.25">
      <c r="A444" s="67" t="s">
        <v>229</v>
      </c>
      <c r="B444" s="68" t="s">
        <v>432</v>
      </c>
      <c r="C444" s="69" t="s">
        <v>142</v>
      </c>
      <c r="D444" s="70">
        <v>0</v>
      </c>
      <c r="E444" s="71">
        <v>33790</v>
      </c>
    </row>
    <row r="445" spans="1:5" ht="63" x14ac:dyDescent="0.25">
      <c r="A445" s="67" t="s">
        <v>165</v>
      </c>
      <c r="B445" s="68" t="s">
        <v>432</v>
      </c>
      <c r="C445" s="69" t="s">
        <v>166</v>
      </c>
      <c r="D445" s="70">
        <v>0</v>
      </c>
      <c r="E445" s="71">
        <v>30427.200000000001</v>
      </c>
    </row>
    <row r="446" spans="1:5" ht="47.25" x14ac:dyDescent="0.25">
      <c r="A446" s="67" t="s">
        <v>320</v>
      </c>
      <c r="B446" s="68" t="s">
        <v>432</v>
      </c>
      <c r="C446" s="69" t="s">
        <v>166</v>
      </c>
      <c r="D446" s="70">
        <v>104</v>
      </c>
      <c r="E446" s="71">
        <v>30427.200000000001</v>
      </c>
    </row>
    <row r="447" spans="1:5" ht="15.75" customHeight="1" x14ac:dyDescent="0.25">
      <c r="A447" s="67" t="s">
        <v>149</v>
      </c>
      <c r="B447" s="68" t="s">
        <v>432</v>
      </c>
      <c r="C447" s="69" t="s">
        <v>150</v>
      </c>
      <c r="D447" s="70">
        <v>0</v>
      </c>
      <c r="E447" s="71">
        <v>3319.2</v>
      </c>
    </row>
    <row r="448" spans="1:5" ht="47.25" x14ac:dyDescent="0.25">
      <c r="A448" s="67" t="s">
        <v>320</v>
      </c>
      <c r="B448" s="68" t="s">
        <v>432</v>
      </c>
      <c r="C448" s="69" t="s">
        <v>150</v>
      </c>
      <c r="D448" s="70">
        <v>104</v>
      </c>
      <c r="E448" s="71">
        <v>3319.2</v>
      </c>
    </row>
    <row r="449" spans="1:5" x14ac:dyDescent="0.25">
      <c r="A449" s="67" t="s">
        <v>167</v>
      </c>
      <c r="B449" s="68" t="s">
        <v>432</v>
      </c>
      <c r="C449" s="69" t="s">
        <v>168</v>
      </c>
      <c r="D449" s="70">
        <v>0</v>
      </c>
      <c r="E449" s="71">
        <v>25</v>
      </c>
    </row>
    <row r="450" spans="1:5" ht="47.25" x14ac:dyDescent="0.25">
      <c r="A450" s="67" t="s">
        <v>320</v>
      </c>
      <c r="B450" s="68" t="s">
        <v>432</v>
      </c>
      <c r="C450" s="69" t="s">
        <v>168</v>
      </c>
      <c r="D450" s="70">
        <v>104</v>
      </c>
      <c r="E450" s="71">
        <v>25</v>
      </c>
    </row>
    <row r="451" spans="1:5" x14ac:dyDescent="0.25">
      <c r="A451" s="67" t="s">
        <v>161</v>
      </c>
      <c r="B451" s="68" t="s">
        <v>432</v>
      </c>
      <c r="C451" s="69" t="s">
        <v>162</v>
      </c>
      <c r="D451" s="70">
        <v>0</v>
      </c>
      <c r="E451" s="71">
        <v>18.600000000000001</v>
      </c>
    </row>
    <row r="452" spans="1:5" ht="47.25" x14ac:dyDescent="0.25">
      <c r="A452" s="67" t="s">
        <v>320</v>
      </c>
      <c r="B452" s="68" t="s">
        <v>432</v>
      </c>
      <c r="C452" s="69" t="s">
        <v>162</v>
      </c>
      <c r="D452" s="70">
        <v>104</v>
      </c>
      <c r="E452" s="71">
        <v>18.600000000000001</v>
      </c>
    </row>
    <row r="453" spans="1:5" ht="124.5" customHeight="1" x14ac:dyDescent="0.25">
      <c r="A453" s="67" t="s">
        <v>222</v>
      </c>
      <c r="B453" s="68" t="s">
        <v>433</v>
      </c>
      <c r="C453" s="69" t="s">
        <v>142</v>
      </c>
      <c r="D453" s="70">
        <v>0</v>
      </c>
      <c r="E453" s="71">
        <v>13627.1</v>
      </c>
    </row>
    <row r="454" spans="1:5" ht="63" x14ac:dyDescent="0.25">
      <c r="A454" s="67" t="s">
        <v>165</v>
      </c>
      <c r="B454" s="68" t="s">
        <v>433</v>
      </c>
      <c r="C454" s="69" t="s">
        <v>166</v>
      </c>
      <c r="D454" s="70">
        <v>0</v>
      </c>
      <c r="E454" s="71">
        <v>13627.1</v>
      </c>
    </row>
    <row r="455" spans="1:5" ht="47.25" x14ac:dyDescent="0.25">
      <c r="A455" s="67" t="s">
        <v>320</v>
      </c>
      <c r="B455" s="68" t="s">
        <v>433</v>
      </c>
      <c r="C455" s="69" t="s">
        <v>166</v>
      </c>
      <c r="D455" s="70">
        <v>104</v>
      </c>
      <c r="E455" s="71">
        <v>13627.1</v>
      </c>
    </row>
    <row r="456" spans="1:5" ht="124.5" customHeight="1" x14ac:dyDescent="0.25">
      <c r="A456" s="67" t="s">
        <v>222</v>
      </c>
      <c r="B456" s="68" t="s">
        <v>434</v>
      </c>
      <c r="C456" s="69" t="s">
        <v>142</v>
      </c>
      <c r="D456" s="70">
        <v>0</v>
      </c>
      <c r="E456" s="71">
        <v>806</v>
      </c>
    </row>
    <row r="457" spans="1:5" ht="63" x14ac:dyDescent="0.25">
      <c r="A457" s="67" t="s">
        <v>165</v>
      </c>
      <c r="B457" s="68" t="s">
        <v>434</v>
      </c>
      <c r="C457" s="69" t="s">
        <v>166</v>
      </c>
      <c r="D457" s="70">
        <v>0</v>
      </c>
      <c r="E457" s="71">
        <v>806</v>
      </c>
    </row>
    <row r="458" spans="1:5" ht="47.25" x14ac:dyDescent="0.25">
      <c r="A458" s="67" t="s">
        <v>320</v>
      </c>
      <c r="B458" s="68" t="s">
        <v>434</v>
      </c>
      <c r="C458" s="69" t="s">
        <v>166</v>
      </c>
      <c r="D458" s="70">
        <v>104</v>
      </c>
      <c r="E458" s="71">
        <v>806</v>
      </c>
    </row>
    <row r="459" spans="1:5" ht="31.5" x14ac:dyDescent="0.25">
      <c r="A459" s="67" t="s">
        <v>435</v>
      </c>
      <c r="B459" s="68" t="s">
        <v>436</v>
      </c>
      <c r="C459" s="69" t="s">
        <v>142</v>
      </c>
      <c r="D459" s="70">
        <v>0</v>
      </c>
      <c r="E459" s="71">
        <v>3837.6</v>
      </c>
    </row>
    <row r="460" spans="1:5" x14ac:dyDescent="0.25">
      <c r="A460" s="67" t="s">
        <v>156</v>
      </c>
      <c r="B460" s="68" t="s">
        <v>437</v>
      </c>
      <c r="C460" s="69" t="s">
        <v>142</v>
      </c>
      <c r="D460" s="70">
        <v>0</v>
      </c>
      <c r="E460" s="71">
        <v>9.5</v>
      </c>
    </row>
    <row r="461" spans="1:5" ht="15.75" customHeight="1" x14ac:dyDescent="0.25">
      <c r="A461" s="67" t="s">
        <v>149</v>
      </c>
      <c r="B461" s="68" t="s">
        <v>437</v>
      </c>
      <c r="C461" s="69" t="s">
        <v>150</v>
      </c>
      <c r="D461" s="70">
        <v>0</v>
      </c>
      <c r="E461" s="71">
        <v>9.5</v>
      </c>
    </row>
    <row r="462" spans="1:5" ht="31.5" x14ac:dyDescent="0.25">
      <c r="A462" s="67" t="s">
        <v>158</v>
      </c>
      <c r="B462" s="68" t="s">
        <v>437</v>
      </c>
      <c r="C462" s="69" t="s">
        <v>150</v>
      </c>
      <c r="D462" s="70">
        <v>705</v>
      </c>
      <c r="E462" s="71">
        <v>9.5</v>
      </c>
    </row>
    <row r="463" spans="1:5" x14ac:dyDescent="0.25">
      <c r="A463" s="67" t="s">
        <v>229</v>
      </c>
      <c r="B463" s="68" t="s">
        <v>438</v>
      </c>
      <c r="C463" s="69" t="s">
        <v>142</v>
      </c>
      <c r="D463" s="70">
        <v>0</v>
      </c>
      <c r="E463" s="71">
        <v>2621.8</v>
      </c>
    </row>
    <row r="464" spans="1:5" ht="63" x14ac:dyDescent="0.25">
      <c r="A464" s="67" t="s">
        <v>165</v>
      </c>
      <c r="B464" s="68" t="s">
        <v>438</v>
      </c>
      <c r="C464" s="69" t="s">
        <v>166</v>
      </c>
      <c r="D464" s="70">
        <v>0</v>
      </c>
      <c r="E464" s="71">
        <v>2620.9</v>
      </c>
    </row>
    <row r="465" spans="1:5" ht="31.5" x14ac:dyDescent="0.25">
      <c r="A465" s="67" t="s">
        <v>439</v>
      </c>
      <c r="B465" s="68" t="s">
        <v>438</v>
      </c>
      <c r="C465" s="69" t="s">
        <v>166</v>
      </c>
      <c r="D465" s="70">
        <v>102</v>
      </c>
      <c r="E465" s="71">
        <v>2620.9</v>
      </c>
    </row>
    <row r="466" spans="1:5" ht="15.75" customHeight="1" x14ac:dyDescent="0.25">
      <c r="A466" s="67" t="s">
        <v>149</v>
      </c>
      <c r="B466" s="68" t="s">
        <v>438</v>
      </c>
      <c r="C466" s="69" t="s">
        <v>150</v>
      </c>
      <c r="D466" s="70">
        <v>0</v>
      </c>
      <c r="E466" s="71">
        <v>0.9</v>
      </c>
    </row>
    <row r="467" spans="1:5" ht="31.5" x14ac:dyDescent="0.25">
      <c r="A467" s="67" t="s">
        <v>439</v>
      </c>
      <c r="B467" s="68" t="s">
        <v>438</v>
      </c>
      <c r="C467" s="69" t="s">
        <v>150</v>
      </c>
      <c r="D467" s="70">
        <v>102</v>
      </c>
      <c r="E467" s="71">
        <v>0.9</v>
      </c>
    </row>
    <row r="468" spans="1:5" ht="124.5" customHeight="1" x14ac:dyDescent="0.25">
      <c r="A468" s="67" t="s">
        <v>222</v>
      </c>
      <c r="B468" s="68" t="s">
        <v>440</v>
      </c>
      <c r="C468" s="69" t="s">
        <v>142</v>
      </c>
      <c r="D468" s="70">
        <v>0</v>
      </c>
      <c r="E468" s="71">
        <v>1206.3</v>
      </c>
    </row>
    <row r="469" spans="1:5" ht="63" x14ac:dyDescent="0.25">
      <c r="A469" s="67" t="s">
        <v>165</v>
      </c>
      <c r="B469" s="68" t="s">
        <v>440</v>
      </c>
      <c r="C469" s="69" t="s">
        <v>166</v>
      </c>
      <c r="D469" s="70">
        <v>0</v>
      </c>
      <c r="E469" s="71">
        <v>1206.3</v>
      </c>
    </row>
    <row r="470" spans="1:5" ht="31.5" x14ac:dyDescent="0.25">
      <c r="A470" s="67" t="s">
        <v>439</v>
      </c>
      <c r="B470" s="68" t="s">
        <v>440</v>
      </c>
      <c r="C470" s="69" t="s">
        <v>166</v>
      </c>
      <c r="D470" s="70">
        <v>102</v>
      </c>
      <c r="E470" s="71">
        <v>1206.3</v>
      </c>
    </row>
    <row r="471" spans="1:5" ht="31.5" x14ac:dyDescent="0.25">
      <c r="A471" s="67" t="s">
        <v>441</v>
      </c>
      <c r="B471" s="68" t="s">
        <v>442</v>
      </c>
      <c r="C471" s="69" t="s">
        <v>142</v>
      </c>
      <c r="D471" s="70">
        <v>0</v>
      </c>
      <c r="E471" s="71">
        <v>5277.4</v>
      </c>
    </row>
    <row r="472" spans="1:5" ht="47.25" x14ac:dyDescent="0.25">
      <c r="A472" s="67" t="s">
        <v>443</v>
      </c>
      <c r="B472" s="68" t="s">
        <v>444</v>
      </c>
      <c r="C472" s="69" t="s">
        <v>142</v>
      </c>
      <c r="D472" s="70">
        <v>0</v>
      </c>
      <c r="E472" s="71">
        <v>31</v>
      </c>
    </row>
    <row r="473" spans="1:5" ht="15.75" customHeight="1" x14ac:dyDescent="0.25">
      <c r="A473" s="67" t="s">
        <v>149</v>
      </c>
      <c r="B473" s="68" t="s">
        <v>444</v>
      </c>
      <c r="C473" s="69" t="s">
        <v>150</v>
      </c>
      <c r="D473" s="70">
        <v>0</v>
      </c>
      <c r="E473" s="71">
        <v>31</v>
      </c>
    </row>
    <row r="474" spans="1:5" x14ac:dyDescent="0.25">
      <c r="A474" s="67" t="s">
        <v>445</v>
      </c>
      <c r="B474" s="68" t="s">
        <v>444</v>
      </c>
      <c r="C474" s="69" t="s">
        <v>150</v>
      </c>
      <c r="D474" s="70">
        <v>105</v>
      </c>
      <c r="E474" s="71">
        <v>31</v>
      </c>
    </row>
    <row r="475" spans="1:5" ht="63" x14ac:dyDescent="0.25">
      <c r="A475" s="67" t="s">
        <v>446</v>
      </c>
      <c r="B475" s="68" t="s">
        <v>447</v>
      </c>
      <c r="C475" s="69" t="s">
        <v>142</v>
      </c>
      <c r="D475" s="70">
        <v>0</v>
      </c>
      <c r="E475" s="71">
        <v>1820.3</v>
      </c>
    </row>
    <row r="476" spans="1:5" ht="63" x14ac:dyDescent="0.25">
      <c r="A476" s="67" t="s">
        <v>165</v>
      </c>
      <c r="B476" s="68" t="s">
        <v>447</v>
      </c>
      <c r="C476" s="69" t="s">
        <v>166</v>
      </c>
      <c r="D476" s="70">
        <v>0</v>
      </c>
      <c r="E476" s="71">
        <v>1671.1</v>
      </c>
    </row>
    <row r="477" spans="1:5" ht="47.25" x14ac:dyDescent="0.25">
      <c r="A477" s="67" t="s">
        <v>320</v>
      </c>
      <c r="B477" s="68" t="s">
        <v>447</v>
      </c>
      <c r="C477" s="69" t="s">
        <v>166</v>
      </c>
      <c r="D477" s="70">
        <v>104</v>
      </c>
      <c r="E477" s="71">
        <v>1671.1</v>
      </c>
    </row>
    <row r="478" spans="1:5" ht="15.75" customHeight="1" x14ac:dyDescent="0.25">
      <c r="A478" s="67" t="s">
        <v>149</v>
      </c>
      <c r="B478" s="68" t="s">
        <v>447</v>
      </c>
      <c r="C478" s="69" t="s">
        <v>150</v>
      </c>
      <c r="D478" s="70">
        <v>0</v>
      </c>
      <c r="E478" s="71">
        <v>149.19999999999999</v>
      </c>
    </row>
    <row r="479" spans="1:5" ht="47.25" x14ac:dyDescent="0.25">
      <c r="A479" s="67" t="s">
        <v>320</v>
      </c>
      <c r="B479" s="68" t="s">
        <v>447</v>
      </c>
      <c r="C479" s="69" t="s">
        <v>150</v>
      </c>
      <c r="D479" s="70">
        <v>104</v>
      </c>
      <c r="E479" s="71">
        <v>149.19999999999999</v>
      </c>
    </row>
    <row r="480" spans="1:5" ht="47.25" x14ac:dyDescent="0.25">
      <c r="A480" s="67" t="s">
        <v>448</v>
      </c>
      <c r="B480" s="68" t="s">
        <v>449</v>
      </c>
      <c r="C480" s="69" t="s">
        <v>142</v>
      </c>
      <c r="D480" s="70">
        <v>0</v>
      </c>
      <c r="E480" s="71">
        <v>1699.6</v>
      </c>
    </row>
    <row r="481" spans="1:5" ht="63" x14ac:dyDescent="0.25">
      <c r="A481" s="67" t="s">
        <v>165</v>
      </c>
      <c r="B481" s="68" t="s">
        <v>449</v>
      </c>
      <c r="C481" s="69" t="s">
        <v>166</v>
      </c>
      <c r="D481" s="70">
        <v>0</v>
      </c>
      <c r="E481" s="71">
        <v>1505.4</v>
      </c>
    </row>
    <row r="482" spans="1:5" ht="47.25" x14ac:dyDescent="0.25">
      <c r="A482" s="67" t="s">
        <v>320</v>
      </c>
      <c r="B482" s="68" t="s">
        <v>449</v>
      </c>
      <c r="C482" s="69" t="s">
        <v>166</v>
      </c>
      <c r="D482" s="70">
        <v>104</v>
      </c>
      <c r="E482" s="71">
        <v>1505.4</v>
      </c>
    </row>
    <row r="483" spans="1:5" ht="15.75" customHeight="1" x14ac:dyDescent="0.25">
      <c r="A483" s="67" t="s">
        <v>149</v>
      </c>
      <c r="B483" s="68" t="s">
        <v>449</v>
      </c>
      <c r="C483" s="69" t="s">
        <v>150</v>
      </c>
      <c r="D483" s="70">
        <v>0</v>
      </c>
      <c r="E483" s="71">
        <v>194.2</v>
      </c>
    </row>
    <row r="484" spans="1:5" ht="47.25" x14ac:dyDescent="0.25">
      <c r="A484" s="67" t="s">
        <v>320</v>
      </c>
      <c r="B484" s="68" t="s">
        <v>449</v>
      </c>
      <c r="C484" s="69" t="s">
        <v>150</v>
      </c>
      <c r="D484" s="70">
        <v>104</v>
      </c>
      <c r="E484" s="71">
        <v>194.2</v>
      </c>
    </row>
    <row r="485" spans="1:5" ht="31.5" x14ac:dyDescent="0.25">
      <c r="A485" s="67" t="s">
        <v>450</v>
      </c>
      <c r="B485" s="68" t="s">
        <v>451</v>
      </c>
      <c r="C485" s="69" t="s">
        <v>142</v>
      </c>
      <c r="D485" s="70">
        <v>0</v>
      </c>
      <c r="E485" s="71">
        <v>821.3</v>
      </c>
    </row>
    <row r="486" spans="1:5" ht="63" x14ac:dyDescent="0.25">
      <c r="A486" s="67" t="s">
        <v>165</v>
      </c>
      <c r="B486" s="68" t="s">
        <v>451</v>
      </c>
      <c r="C486" s="69" t="s">
        <v>166</v>
      </c>
      <c r="D486" s="70">
        <v>0</v>
      </c>
      <c r="E486" s="71">
        <v>752.1</v>
      </c>
    </row>
    <row r="487" spans="1:5" ht="47.25" x14ac:dyDescent="0.25">
      <c r="A487" s="67" t="s">
        <v>320</v>
      </c>
      <c r="B487" s="68" t="s">
        <v>451</v>
      </c>
      <c r="C487" s="69" t="s">
        <v>166</v>
      </c>
      <c r="D487" s="70">
        <v>104</v>
      </c>
      <c r="E487" s="71">
        <v>752.1</v>
      </c>
    </row>
    <row r="488" spans="1:5" ht="15.75" customHeight="1" x14ac:dyDescent="0.25">
      <c r="A488" s="67" t="s">
        <v>149</v>
      </c>
      <c r="B488" s="68" t="s">
        <v>451</v>
      </c>
      <c r="C488" s="69" t="s">
        <v>150</v>
      </c>
      <c r="D488" s="70">
        <v>0</v>
      </c>
      <c r="E488" s="71">
        <v>69.2</v>
      </c>
    </row>
    <row r="489" spans="1:5" ht="47.25" x14ac:dyDescent="0.25">
      <c r="A489" s="67" t="s">
        <v>320</v>
      </c>
      <c r="B489" s="68" t="s">
        <v>451</v>
      </c>
      <c r="C489" s="69" t="s">
        <v>150</v>
      </c>
      <c r="D489" s="70">
        <v>104</v>
      </c>
      <c r="E489" s="71">
        <v>69.2</v>
      </c>
    </row>
    <row r="490" spans="1:5" ht="47.25" x14ac:dyDescent="0.25">
      <c r="A490" s="67" t="s">
        <v>452</v>
      </c>
      <c r="B490" s="68" t="s">
        <v>453</v>
      </c>
      <c r="C490" s="69" t="s">
        <v>142</v>
      </c>
      <c r="D490" s="70">
        <v>0</v>
      </c>
      <c r="E490" s="71">
        <v>904.5</v>
      </c>
    </row>
    <row r="491" spans="1:5" ht="63" x14ac:dyDescent="0.25">
      <c r="A491" s="67" t="s">
        <v>165</v>
      </c>
      <c r="B491" s="68" t="s">
        <v>453</v>
      </c>
      <c r="C491" s="69" t="s">
        <v>166</v>
      </c>
      <c r="D491" s="70">
        <v>0</v>
      </c>
      <c r="E491" s="71">
        <v>835.6</v>
      </c>
    </row>
    <row r="492" spans="1:5" ht="47.25" x14ac:dyDescent="0.25">
      <c r="A492" s="67" t="s">
        <v>320</v>
      </c>
      <c r="B492" s="68" t="s">
        <v>453</v>
      </c>
      <c r="C492" s="69" t="s">
        <v>166</v>
      </c>
      <c r="D492" s="70">
        <v>104</v>
      </c>
      <c r="E492" s="71">
        <v>835.6</v>
      </c>
    </row>
    <row r="493" spans="1:5" ht="15.75" customHeight="1" x14ac:dyDescent="0.25">
      <c r="A493" s="67" t="s">
        <v>149</v>
      </c>
      <c r="B493" s="68" t="s">
        <v>453</v>
      </c>
      <c r="C493" s="69" t="s">
        <v>150</v>
      </c>
      <c r="D493" s="70">
        <v>0</v>
      </c>
      <c r="E493" s="71">
        <v>68.900000000000006</v>
      </c>
    </row>
    <row r="494" spans="1:5" ht="47.25" x14ac:dyDescent="0.25">
      <c r="A494" s="67" t="s">
        <v>320</v>
      </c>
      <c r="B494" s="68" t="s">
        <v>453</v>
      </c>
      <c r="C494" s="69" t="s">
        <v>150</v>
      </c>
      <c r="D494" s="70">
        <v>104</v>
      </c>
      <c r="E494" s="71">
        <v>68.900000000000006</v>
      </c>
    </row>
    <row r="495" spans="1:5" ht="78.75" x14ac:dyDescent="0.25">
      <c r="A495" s="67" t="s">
        <v>454</v>
      </c>
      <c r="B495" s="68" t="s">
        <v>455</v>
      </c>
      <c r="C495" s="69" t="s">
        <v>142</v>
      </c>
      <c r="D495" s="70">
        <v>0</v>
      </c>
      <c r="E495" s="71">
        <v>0.7</v>
      </c>
    </row>
    <row r="496" spans="1:5" ht="15.75" customHeight="1" x14ac:dyDescent="0.25">
      <c r="A496" s="67" t="s">
        <v>149</v>
      </c>
      <c r="B496" s="68" t="s">
        <v>455</v>
      </c>
      <c r="C496" s="69" t="s">
        <v>150</v>
      </c>
      <c r="D496" s="70">
        <v>0</v>
      </c>
      <c r="E496" s="71">
        <v>0.7</v>
      </c>
    </row>
    <row r="497" spans="1:5" ht="47.25" x14ac:dyDescent="0.25">
      <c r="A497" s="67" t="s">
        <v>320</v>
      </c>
      <c r="B497" s="68" t="s">
        <v>455</v>
      </c>
      <c r="C497" s="69" t="s">
        <v>150</v>
      </c>
      <c r="D497" s="70">
        <v>104</v>
      </c>
      <c r="E497" s="71">
        <v>0.7</v>
      </c>
    </row>
    <row r="498" spans="1:5" x14ac:dyDescent="0.25">
      <c r="A498" s="67" t="s">
        <v>456</v>
      </c>
      <c r="B498" s="68" t="s">
        <v>457</v>
      </c>
      <c r="C498" s="69" t="s">
        <v>142</v>
      </c>
      <c r="D498" s="70">
        <v>0</v>
      </c>
      <c r="E498" s="71">
        <v>10</v>
      </c>
    </row>
    <row r="499" spans="1:5" ht="31.5" x14ac:dyDescent="0.25">
      <c r="A499" s="67" t="s">
        <v>458</v>
      </c>
      <c r="B499" s="68" t="s">
        <v>459</v>
      </c>
      <c r="C499" s="69" t="s">
        <v>142</v>
      </c>
      <c r="D499" s="70">
        <v>0</v>
      </c>
      <c r="E499" s="71">
        <v>10</v>
      </c>
    </row>
    <row r="500" spans="1:5" x14ac:dyDescent="0.25">
      <c r="A500" s="67" t="s">
        <v>460</v>
      </c>
      <c r="B500" s="68" t="s">
        <v>461</v>
      </c>
      <c r="C500" s="69" t="s">
        <v>142</v>
      </c>
      <c r="D500" s="70">
        <v>0</v>
      </c>
      <c r="E500" s="71">
        <v>10</v>
      </c>
    </row>
    <row r="501" spans="1:5" ht="15.75" customHeight="1" x14ac:dyDescent="0.25">
      <c r="A501" s="67" t="s">
        <v>149</v>
      </c>
      <c r="B501" s="68" t="s">
        <v>461</v>
      </c>
      <c r="C501" s="69" t="s">
        <v>150</v>
      </c>
      <c r="D501" s="70">
        <v>0</v>
      </c>
      <c r="E501" s="71">
        <v>10</v>
      </c>
    </row>
    <row r="502" spans="1:5" x14ac:dyDescent="0.25">
      <c r="A502" s="67" t="s">
        <v>303</v>
      </c>
      <c r="B502" s="68" t="s">
        <v>461</v>
      </c>
      <c r="C502" s="69" t="s">
        <v>150</v>
      </c>
      <c r="D502" s="70">
        <v>113</v>
      </c>
      <c r="E502" s="71">
        <v>10</v>
      </c>
    </row>
    <row r="503" spans="1:5" s="72" customFormat="1" ht="30.75" customHeight="1" x14ac:dyDescent="0.25">
      <c r="A503" s="62" t="s">
        <v>462</v>
      </c>
      <c r="B503" s="63" t="s">
        <v>463</v>
      </c>
      <c r="C503" s="64" t="s">
        <v>142</v>
      </c>
      <c r="D503" s="65">
        <v>0</v>
      </c>
      <c r="E503" s="66">
        <v>9776.2999999999993</v>
      </c>
    </row>
    <row r="504" spans="1:5" ht="30" customHeight="1" x14ac:dyDescent="0.25">
      <c r="A504" s="67" t="s">
        <v>464</v>
      </c>
      <c r="B504" s="68" t="s">
        <v>465</v>
      </c>
      <c r="C504" s="69" t="s">
        <v>142</v>
      </c>
      <c r="D504" s="70">
        <v>0</v>
      </c>
      <c r="E504" s="71">
        <v>3056.4</v>
      </c>
    </row>
    <row r="505" spans="1:5" ht="31.5" x14ac:dyDescent="0.25">
      <c r="A505" s="67" t="s">
        <v>466</v>
      </c>
      <c r="B505" s="68" t="s">
        <v>467</v>
      </c>
      <c r="C505" s="69" t="s">
        <v>142</v>
      </c>
      <c r="D505" s="70">
        <v>0</v>
      </c>
      <c r="E505" s="71">
        <v>3056.4</v>
      </c>
    </row>
    <row r="506" spans="1:5" ht="47.25" x14ac:dyDescent="0.25">
      <c r="A506" s="67" t="s">
        <v>468</v>
      </c>
      <c r="B506" s="68" t="s">
        <v>469</v>
      </c>
      <c r="C506" s="69" t="s">
        <v>142</v>
      </c>
      <c r="D506" s="70">
        <v>0</v>
      </c>
      <c r="E506" s="71">
        <v>37.299999999999997</v>
      </c>
    </row>
    <row r="507" spans="1:5" ht="15.75" customHeight="1" x14ac:dyDescent="0.25">
      <c r="A507" s="67" t="s">
        <v>149</v>
      </c>
      <c r="B507" s="68" t="s">
        <v>469</v>
      </c>
      <c r="C507" s="69" t="s">
        <v>150</v>
      </c>
      <c r="D507" s="70">
        <v>0</v>
      </c>
      <c r="E507" s="71">
        <v>37.299999999999997</v>
      </c>
    </row>
    <row r="508" spans="1:5" x14ac:dyDescent="0.25">
      <c r="A508" s="67" t="s">
        <v>231</v>
      </c>
      <c r="B508" s="68" t="s">
        <v>469</v>
      </c>
      <c r="C508" s="69" t="s">
        <v>150</v>
      </c>
      <c r="D508" s="70">
        <v>709</v>
      </c>
      <c r="E508" s="71">
        <v>37.299999999999997</v>
      </c>
    </row>
    <row r="509" spans="1:5" x14ac:dyDescent="0.25">
      <c r="A509" s="67" t="s">
        <v>470</v>
      </c>
      <c r="B509" s="68" t="s">
        <v>471</v>
      </c>
      <c r="C509" s="69" t="s">
        <v>142</v>
      </c>
      <c r="D509" s="70">
        <v>0</v>
      </c>
      <c r="E509" s="71">
        <v>479.9</v>
      </c>
    </row>
    <row r="510" spans="1:5" ht="15.75" customHeight="1" x14ac:dyDescent="0.25">
      <c r="A510" s="67" t="s">
        <v>149</v>
      </c>
      <c r="B510" s="68" t="s">
        <v>471</v>
      </c>
      <c r="C510" s="69" t="s">
        <v>150</v>
      </c>
      <c r="D510" s="70">
        <v>0</v>
      </c>
      <c r="E510" s="71">
        <v>479.9</v>
      </c>
    </row>
    <row r="511" spans="1:5" x14ac:dyDescent="0.25">
      <c r="A511" s="67" t="s">
        <v>390</v>
      </c>
      <c r="B511" s="68" t="s">
        <v>471</v>
      </c>
      <c r="C511" s="69" t="s">
        <v>150</v>
      </c>
      <c r="D511" s="70">
        <v>409</v>
      </c>
      <c r="E511" s="71">
        <v>479.9</v>
      </c>
    </row>
    <row r="512" spans="1:5" ht="47.25" x14ac:dyDescent="0.25">
      <c r="A512" s="67" t="s">
        <v>472</v>
      </c>
      <c r="B512" s="68" t="s">
        <v>473</v>
      </c>
      <c r="C512" s="69" t="s">
        <v>142</v>
      </c>
      <c r="D512" s="70">
        <v>0</v>
      </c>
      <c r="E512" s="71">
        <v>70</v>
      </c>
    </row>
    <row r="513" spans="1:5" ht="15.75" customHeight="1" x14ac:dyDescent="0.25">
      <c r="A513" s="67" t="s">
        <v>149</v>
      </c>
      <c r="B513" s="68" t="s">
        <v>473</v>
      </c>
      <c r="C513" s="69" t="s">
        <v>150</v>
      </c>
      <c r="D513" s="70">
        <v>0</v>
      </c>
      <c r="E513" s="71">
        <v>70</v>
      </c>
    </row>
    <row r="514" spans="1:5" x14ac:dyDescent="0.25">
      <c r="A514" s="67" t="s">
        <v>326</v>
      </c>
      <c r="B514" s="68" t="s">
        <v>473</v>
      </c>
      <c r="C514" s="69" t="s">
        <v>150</v>
      </c>
      <c r="D514" s="70">
        <v>505</v>
      </c>
      <c r="E514" s="71">
        <v>70</v>
      </c>
    </row>
    <row r="515" spans="1:5" ht="47.25" x14ac:dyDescent="0.25">
      <c r="A515" s="67" t="s">
        <v>474</v>
      </c>
      <c r="B515" s="68" t="s">
        <v>475</v>
      </c>
      <c r="C515" s="69" t="s">
        <v>142</v>
      </c>
      <c r="D515" s="70">
        <v>0</v>
      </c>
      <c r="E515" s="71">
        <v>2469.1999999999998</v>
      </c>
    </row>
    <row r="516" spans="1:5" ht="31.5" x14ac:dyDescent="0.25">
      <c r="A516" s="67" t="s">
        <v>476</v>
      </c>
      <c r="B516" s="68" t="s">
        <v>475</v>
      </c>
      <c r="C516" s="69" t="s">
        <v>477</v>
      </c>
      <c r="D516" s="70">
        <v>0</v>
      </c>
      <c r="E516" s="71">
        <v>2469.1999999999998</v>
      </c>
    </row>
    <row r="517" spans="1:5" x14ac:dyDescent="0.25">
      <c r="A517" s="67" t="s">
        <v>326</v>
      </c>
      <c r="B517" s="68" t="s">
        <v>475</v>
      </c>
      <c r="C517" s="69" t="s">
        <v>477</v>
      </c>
      <c r="D517" s="70">
        <v>505</v>
      </c>
      <c r="E517" s="71">
        <v>2469.1999999999998</v>
      </c>
    </row>
    <row r="518" spans="1:5" ht="31.5" x14ac:dyDescent="0.25">
      <c r="A518" s="67" t="s">
        <v>478</v>
      </c>
      <c r="B518" s="68" t="s">
        <v>479</v>
      </c>
      <c r="C518" s="69" t="s">
        <v>142</v>
      </c>
      <c r="D518" s="70">
        <v>0</v>
      </c>
      <c r="E518" s="71">
        <v>33.5</v>
      </c>
    </row>
    <row r="519" spans="1:5" ht="47.25" x14ac:dyDescent="0.25">
      <c r="A519" s="67" t="s">
        <v>480</v>
      </c>
      <c r="B519" s="68" t="s">
        <v>481</v>
      </c>
      <c r="C519" s="69" t="s">
        <v>142</v>
      </c>
      <c r="D519" s="70">
        <v>0</v>
      </c>
      <c r="E519" s="71">
        <v>33.5</v>
      </c>
    </row>
    <row r="520" spans="1:5" x14ac:dyDescent="0.25">
      <c r="A520" s="67" t="s">
        <v>482</v>
      </c>
      <c r="B520" s="68" t="s">
        <v>483</v>
      </c>
      <c r="C520" s="69" t="s">
        <v>142</v>
      </c>
      <c r="D520" s="70">
        <v>0</v>
      </c>
      <c r="E520" s="71">
        <v>30.5</v>
      </c>
    </row>
    <row r="521" spans="1:5" ht="15.75" customHeight="1" x14ac:dyDescent="0.25">
      <c r="A521" s="67" t="s">
        <v>149</v>
      </c>
      <c r="B521" s="68" t="s">
        <v>483</v>
      </c>
      <c r="C521" s="69" t="s">
        <v>150</v>
      </c>
      <c r="D521" s="70">
        <v>0</v>
      </c>
      <c r="E521" s="71">
        <v>30.5</v>
      </c>
    </row>
    <row r="522" spans="1:5" x14ac:dyDescent="0.25">
      <c r="A522" s="67" t="s">
        <v>303</v>
      </c>
      <c r="B522" s="68" t="s">
        <v>483</v>
      </c>
      <c r="C522" s="69" t="s">
        <v>150</v>
      </c>
      <c r="D522" s="70">
        <v>113</v>
      </c>
      <c r="E522" s="71">
        <v>30.5</v>
      </c>
    </row>
    <row r="523" spans="1:5" x14ac:dyDescent="0.25">
      <c r="A523" s="67" t="s">
        <v>484</v>
      </c>
      <c r="B523" s="68" t="s">
        <v>485</v>
      </c>
      <c r="C523" s="69" t="s">
        <v>142</v>
      </c>
      <c r="D523" s="70">
        <v>0</v>
      </c>
      <c r="E523" s="71">
        <v>3</v>
      </c>
    </row>
    <row r="524" spans="1:5" ht="15.75" customHeight="1" x14ac:dyDescent="0.25">
      <c r="A524" s="67" t="s">
        <v>149</v>
      </c>
      <c r="B524" s="68" t="s">
        <v>485</v>
      </c>
      <c r="C524" s="69" t="s">
        <v>150</v>
      </c>
      <c r="D524" s="70">
        <v>0</v>
      </c>
      <c r="E524" s="71">
        <v>3</v>
      </c>
    </row>
    <row r="525" spans="1:5" x14ac:dyDescent="0.25">
      <c r="A525" s="67" t="s">
        <v>303</v>
      </c>
      <c r="B525" s="68" t="s">
        <v>485</v>
      </c>
      <c r="C525" s="69" t="s">
        <v>150</v>
      </c>
      <c r="D525" s="70">
        <v>113</v>
      </c>
      <c r="E525" s="71">
        <v>3</v>
      </c>
    </row>
    <row r="526" spans="1:5" ht="31.5" x14ac:dyDescent="0.25">
      <c r="A526" s="67" t="s">
        <v>486</v>
      </c>
      <c r="B526" s="68" t="s">
        <v>487</v>
      </c>
      <c r="C526" s="69" t="s">
        <v>142</v>
      </c>
      <c r="D526" s="70">
        <v>0</v>
      </c>
      <c r="E526" s="71">
        <v>6686.4</v>
      </c>
    </row>
    <row r="527" spans="1:5" ht="47.25" x14ac:dyDescent="0.25">
      <c r="A527" s="67" t="s">
        <v>488</v>
      </c>
      <c r="B527" s="68" t="s">
        <v>489</v>
      </c>
      <c r="C527" s="69" t="s">
        <v>142</v>
      </c>
      <c r="D527" s="70">
        <v>0</v>
      </c>
      <c r="E527" s="71">
        <v>70</v>
      </c>
    </row>
    <row r="528" spans="1:5" ht="31.5" x14ac:dyDescent="0.25">
      <c r="A528" s="67" t="s">
        <v>490</v>
      </c>
      <c r="B528" s="68" t="s">
        <v>491</v>
      </c>
      <c r="C528" s="69" t="s">
        <v>142</v>
      </c>
      <c r="D528" s="70">
        <v>0</v>
      </c>
      <c r="E528" s="71">
        <v>30.8</v>
      </c>
    </row>
    <row r="529" spans="1:5" ht="15.75" customHeight="1" x14ac:dyDescent="0.25">
      <c r="A529" s="67" t="s">
        <v>149</v>
      </c>
      <c r="B529" s="68" t="s">
        <v>491</v>
      </c>
      <c r="C529" s="69" t="s">
        <v>150</v>
      </c>
      <c r="D529" s="70">
        <v>0</v>
      </c>
      <c r="E529" s="71">
        <v>30.8</v>
      </c>
    </row>
    <row r="530" spans="1:5" x14ac:dyDescent="0.25">
      <c r="A530" s="67" t="s">
        <v>303</v>
      </c>
      <c r="B530" s="68" t="s">
        <v>491</v>
      </c>
      <c r="C530" s="69" t="s">
        <v>150</v>
      </c>
      <c r="D530" s="70">
        <v>113</v>
      </c>
      <c r="E530" s="71">
        <v>30.8</v>
      </c>
    </row>
    <row r="531" spans="1:5" ht="31.5" x14ac:dyDescent="0.25">
      <c r="A531" s="67" t="s">
        <v>492</v>
      </c>
      <c r="B531" s="68" t="s">
        <v>493</v>
      </c>
      <c r="C531" s="69" t="s">
        <v>142</v>
      </c>
      <c r="D531" s="70">
        <v>0</v>
      </c>
      <c r="E531" s="71">
        <v>9.1999999999999993</v>
      </c>
    </row>
    <row r="532" spans="1:5" ht="15.75" customHeight="1" x14ac:dyDescent="0.25">
      <c r="A532" s="67" t="s">
        <v>149</v>
      </c>
      <c r="B532" s="68" t="s">
        <v>493</v>
      </c>
      <c r="C532" s="69" t="s">
        <v>150</v>
      </c>
      <c r="D532" s="70">
        <v>0</v>
      </c>
      <c r="E532" s="71">
        <v>9.1999999999999993</v>
      </c>
    </row>
    <row r="533" spans="1:5" x14ac:dyDescent="0.25">
      <c r="A533" s="67" t="s">
        <v>303</v>
      </c>
      <c r="B533" s="68" t="s">
        <v>493</v>
      </c>
      <c r="C533" s="69" t="s">
        <v>150</v>
      </c>
      <c r="D533" s="70">
        <v>113</v>
      </c>
      <c r="E533" s="71">
        <v>9.1999999999999993</v>
      </c>
    </row>
    <row r="534" spans="1:5" ht="63" x14ac:dyDescent="0.25">
      <c r="A534" s="67" t="s">
        <v>494</v>
      </c>
      <c r="B534" s="68" t="s">
        <v>495</v>
      </c>
      <c r="C534" s="69" t="s">
        <v>142</v>
      </c>
      <c r="D534" s="70">
        <v>0</v>
      </c>
      <c r="E534" s="71">
        <v>5</v>
      </c>
    </row>
    <row r="535" spans="1:5" ht="15.75" customHeight="1" x14ac:dyDescent="0.25">
      <c r="A535" s="67" t="s">
        <v>149</v>
      </c>
      <c r="B535" s="68" t="s">
        <v>495</v>
      </c>
      <c r="C535" s="69" t="s">
        <v>150</v>
      </c>
      <c r="D535" s="70">
        <v>0</v>
      </c>
      <c r="E535" s="71">
        <v>5</v>
      </c>
    </row>
    <row r="536" spans="1:5" x14ac:dyDescent="0.25">
      <c r="A536" s="67" t="s">
        <v>303</v>
      </c>
      <c r="B536" s="68" t="s">
        <v>495</v>
      </c>
      <c r="C536" s="69" t="s">
        <v>150</v>
      </c>
      <c r="D536" s="70">
        <v>113</v>
      </c>
      <c r="E536" s="71">
        <v>5</v>
      </c>
    </row>
    <row r="537" spans="1:5" ht="31.5" x14ac:dyDescent="0.25">
      <c r="A537" s="67" t="s">
        <v>496</v>
      </c>
      <c r="B537" s="68" t="s">
        <v>497</v>
      </c>
      <c r="C537" s="69" t="s">
        <v>142</v>
      </c>
      <c r="D537" s="70">
        <v>0</v>
      </c>
      <c r="E537" s="71">
        <v>10</v>
      </c>
    </row>
    <row r="538" spans="1:5" ht="15.75" customHeight="1" x14ac:dyDescent="0.25">
      <c r="A538" s="67" t="s">
        <v>149</v>
      </c>
      <c r="B538" s="68" t="s">
        <v>497</v>
      </c>
      <c r="C538" s="69" t="s">
        <v>150</v>
      </c>
      <c r="D538" s="70">
        <v>0</v>
      </c>
      <c r="E538" s="71">
        <v>10</v>
      </c>
    </row>
    <row r="539" spans="1:5" x14ac:dyDescent="0.25">
      <c r="A539" s="67" t="s">
        <v>303</v>
      </c>
      <c r="B539" s="68" t="s">
        <v>497</v>
      </c>
      <c r="C539" s="69" t="s">
        <v>150</v>
      </c>
      <c r="D539" s="70">
        <v>113</v>
      </c>
      <c r="E539" s="71">
        <v>10</v>
      </c>
    </row>
    <row r="540" spans="1:5" ht="47.25" x14ac:dyDescent="0.25">
      <c r="A540" s="67" t="s">
        <v>498</v>
      </c>
      <c r="B540" s="68" t="s">
        <v>499</v>
      </c>
      <c r="C540" s="69" t="s">
        <v>142</v>
      </c>
      <c r="D540" s="70">
        <v>0</v>
      </c>
      <c r="E540" s="71">
        <v>15</v>
      </c>
    </row>
    <row r="541" spans="1:5" ht="15.75" customHeight="1" x14ac:dyDescent="0.25">
      <c r="A541" s="67" t="s">
        <v>149</v>
      </c>
      <c r="B541" s="68" t="s">
        <v>499</v>
      </c>
      <c r="C541" s="69" t="s">
        <v>150</v>
      </c>
      <c r="D541" s="70">
        <v>0</v>
      </c>
      <c r="E541" s="71">
        <v>15</v>
      </c>
    </row>
    <row r="542" spans="1:5" x14ac:dyDescent="0.25">
      <c r="A542" s="67" t="s">
        <v>303</v>
      </c>
      <c r="B542" s="68" t="s">
        <v>499</v>
      </c>
      <c r="C542" s="69" t="s">
        <v>150</v>
      </c>
      <c r="D542" s="70">
        <v>113</v>
      </c>
      <c r="E542" s="71">
        <v>15</v>
      </c>
    </row>
    <row r="543" spans="1:5" ht="47.25" x14ac:dyDescent="0.25">
      <c r="A543" s="67" t="s">
        <v>500</v>
      </c>
      <c r="B543" s="68" t="s">
        <v>501</v>
      </c>
      <c r="C543" s="69" t="s">
        <v>142</v>
      </c>
      <c r="D543" s="70">
        <v>0</v>
      </c>
      <c r="E543" s="71">
        <v>6616.4</v>
      </c>
    </row>
    <row r="544" spans="1:5" x14ac:dyDescent="0.25">
      <c r="A544" s="67" t="s">
        <v>156</v>
      </c>
      <c r="B544" s="68" t="s">
        <v>502</v>
      </c>
      <c r="C544" s="69" t="s">
        <v>142</v>
      </c>
      <c r="D544" s="70">
        <v>0</v>
      </c>
      <c r="E544" s="71">
        <v>45.5</v>
      </c>
    </row>
    <row r="545" spans="1:5" ht="15.75" customHeight="1" x14ac:dyDescent="0.25">
      <c r="A545" s="67" t="s">
        <v>149</v>
      </c>
      <c r="B545" s="68" t="s">
        <v>502</v>
      </c>
      <c r="C545" s="69" t="s">
        <v>150</v>
      </c>
      <c r="D545" s="70">
        <v>0</v>
      </c>
      <c r="E545" s="71">
        <v>45.5</v>
      </c>
    </row>
    <row r="546" spans="1:5" ht="31.5" x14ac:dyDescent="0.25">
      <c r="A546" s="67" t="s">
        <v>158</v>
      </c>
      <c r="B546" s="68" t="s">
        <v>502</v>
      </c>
      <c r="C546" s="69" t="s">
        <v>150</v>
      </c>
      <c r="D546" s="70">
        <v>705</v>
      </c>
      <c r="E546" s="71">
        <v>45.5</v>
      </c>
    </row>
    <row r="547" spans="1:5" x14ac:dyDescent="0.25">
      <c r="A547" s="67" t="s">
        <v>159</v>
      </c>
      <c r="B547" s="68" t="s">
        <v>503</v>
      </c>
      <c r="C547" s="69" t="s">
        <v>142</v>
      </c>
      <c r="D547" s="70">
        <v>0</v>
      </c>
      <c r="E547" s="71">
        <v>4736.8</v>
      </c>
    </row>
    <row r="548" spans="1:5" ht="63" x14ac:dyDescent="0.25">
      <c r="A548" s="67" t="s">
        <v>165</v>
      </c>
      <c r="B548" s="68" t="s">
        <v>503</v>
      </c>
      <c r="C548" s="69" t="s">
        <v>166</v>
      </c>
      <c r="D548" s="70">
        <v>0</v>
      </c>
      <c r="E548" s="71">
        <v>4504.3</v>
      </c>
    </row>
    <row r="549" spans="1:5" ht="31.5" x14ac:dyDescent="0.25">
      <c r="A549" s="67" t="s">
        <v>504</v>
      </c>
      <c r="B549" s="68" t="s">
        <v>503</v>
      </c>
      <c r="C549" s="69" t="s">
        <v>166</v>
      </c>
      <c r="D549" s="70">
        <v>314</v>
      </c>
      <c r="E549" s="71">
        <v>4504.3</v>
      </c>
    </row>
    <row r="550" spans="1:5" ht="15.75" customHeight="1" x14ac:dyDescent="0.25">
      <c r="A550" s="67" t="s">
        <v>149</v>
      </c>
      <c r="B550" s="68" t="s">
        <v>503</v>
      </c>
      <c r="C550" s="69" t="s">
        <v>150</v>
      </c>
      <c r="D550" s="70">
        <v>0</v>
      </c>
      <c r="E550" s="71">
        <v>232.5</v>
      </c>
    </row>
    <row r="551" spans="1:5" ht="31.5" x14ac:dyDescent="0.25">
      <c r="A551" s="67" t="s">
        <v>504</v>
      </c>
      <c r="B551" s="68" t="s">
        <v>503</v>
      </c>
      <c r="C551" s="69" t="s">
        <v>150</v>
      </c>
      <c r="D551" s="70">
        <v>314</v>
      </c>
      <c r="E551" s="71">
        <v>232.5</v>
      </c>
    </row>
    <row r="552" spans="1:5" ht="124.5" customHeight="1" x14ac:dyDescent="0.25">
      <c r="A552" s="67" t="s">
        <v>222</v>
      </c>
      <c r="B552" s="68" t="s">
        <v>505</v>
      </c>
      <c r="C552" s="69" t="s">
        <v>142</v>
      </c>
      <c r="D552" s="70">
        <v>0</v>
      </c>
      <c r="E552" s="71">
        <v>1834.1</v>
      </c>
    </row>
    <row r="553" spans="1:5" ht="63" x14ac:dyDescent="0.25">
      <c r="A553" s="67" t="s">
        <v>165</v>
      </c>
      <c r="B553" s="68" t="s">
        <v>505</v>
      </c>
      <c r="C553" s="69" t="s">
        <v>166</v>
      </c>
      <c r="D553" s="70">
        <v>0</v>
      </c>
      <c r="E553" s="71">
        <v>1834.1</v>
      </c>
    </row>
    <row r="554" spans="1:5" ht="31.5" x14ac:dyDescent="0.25">
      <c r="A554" s="67" t="s">
        <v>504</v>
      </c>
      <c r="B554" s="68" t="s">
        <v>505</v>
      </c>
      <c r="C554" s="69" t="s">
        <v>166</v>
      </c>
      <c r="D554" s="70">
        <v>314</v>
      </c>
      <c r="E554" s="71">
        <v>1834.1</v>
      </c>
    </row>
    <row r="555" spans="1:5" s="72" customFormat="1" ht="47.25" x14ac:dyDescent="0.25">
      <c r="A555" s="62" t="s">
        <v>506</v>
      </c>
      <c r="B555" s="63" t="s">
        <v>507</v>
      </c>
      <c r="C555" s="64" t="s">
        <v>142</v>
      </c>
      <c r="D555" s="65">
        <v>0</v>
      </c>
      <c r="E555" s="66">
        <v>3537.6</v>
      </c>
    </row>
    <row r="556" spans="1:5" ht="31.5" x14ac:dyDescent="0.25">
      <c r="A556" s="67" t="s">
        <v>508</v>
      </c>
      <c r="B556" s="68" t="s">
        <v>509</v>
      </c>
      <c r="C556" s="69" t="s">
        <v>142</v>
      </c>
      <c r="D556" s="70">
        <v>0</v>
      </c>
      <c r="E556" s="71">
        <v>166</v>
      </c>
    </row>
    <row r="557" spans="1:5" ht="47.25" x14ac:dyDescent="0.25">
      <c r="A557" s="67" t="s">
        <v>510</v>
      </c>
      <c r="B557" s="68" t="s">
        <v>511</v>
      </c>
      <c r="C557" s="69" t="s">
        <v>142</v>
      </c>
      <c r="D557" s="70">
        <v>0</v>
      </c>
      <c r="E557" s="71">
        <v>166</v>
      </c>
    </row>
    <row r="558" spans="1:5" ht="47.25" x14ac:dyDescent="0.25">
      <c r="A558" s="67" t="s">
        <v>512</v>
      </c>
      <c r="B558" s="68" t="s">
        <v>513</v>
      </c>
      <c r="C558" s="69" t="s">
        <v>142</v>
      </c>
      <c r="D558" s="70">
        <v>0</v>
      </c>
      <c r="E558" s="71">
        <v>146.1</v>
      </c>
    </row>
    <row r="559" spans="1:5" ht="15.75" customHeight="1" x14ac:dyDescent="0.25">
      <c r="A559" s="67" t="s">
        <v>149</v>
      </c>
      <c r="B559" s="68" t="s">
        <v>513</v>
      </c>
      <c r="C559" s="69" t="s">
        <v>150</v>
      </c>
      <c r="D559" s="70">
        <v>0</v>
      </c>
      <c r="E559" s="71">
        <v>146.1</v>
      </c>
    </row>
    <row r="560" spans="1:5" x14ac:dyDescent="0.25">
      <c r="A560" s="67" t="s">
        <v>245</v>
      </c>
      <c r="B560" s="68" t="s">
        <v>513</v>
      </c>
      <c r="C560" s="69" t="s">
        <v>150</v>
      </c>
      <c r="D560" s="70">
        <v>707</v>
      </c>
      <c r="E560" s="71">
        <v>146.1</v>
      </c>
    </row>
    <row r="561" spans="1:5" ht="31.5" x14ac:dyDescent="0.25">
      <c r="A561" s="67" t="s">
        <v>514</v>
      </c>
      <c r="B561" s="68" t="s">
        <v>515</v>
      </c>
      <c r="C561" s="69" t="s">
        <v>142</v>
      </c>
      <c r="D561" s="70">
        <v>0</v>
      </c>
      <c r="E561" s="71">
        <v>19.899999999999999</v>
      </c>
    </row>
    <row r="562" spans="1:5" ht="15.75" customHeight="1" x14ac:dyDescent="0.25">
      <c r="A562" s="67" t="s">
        <v>149</v>
      </c>
      <c r="B562" s="68" t="s">
        <v>515</v>
      </c>
      <c r="C562" s="69" t="s">
        <v>150</v>
      </c>
      <c r="D562" s="70">
        <v>0</v>
      </c>
      <c r="E562" s="71">
        <v>19.899999999999999</v>
      </c>
    </row>
    <row r="563" spans="1:5" x14ac:dyDescent="0.25">
      <c r="A563" s="67" t="s">
        <v>245</v>
      </c>
      <c r="B563" s="68" t="s">
        <v>515</v>
      </c>
      <c r="C563" s="69" t="s">
        <v>150</v>
      </c>
      <c r="D563" s="70">
        <v>707</v>
      </c>
      <c r="E563" s="71">
        <v>19.899999999999999</v>
      </c>
    </row>
    <row r="564" spans="1:5" ht="31.5" customHeight="1" x14ac:dyDescent="0.25">
      <c r="A564" s="67" t="s">
        <v>516</v>
      </c>
      <c r="B564" s="68" t="s">
        <v>517</v>
      </c>
      <c r="C564" s="69" t="s">
        <v>142</v>
      </c>
      <c r="D564" s="70">
        <v>0</v>
      </c>
      <c r="E564" s="71">
        <v>1481</v>
      </c>
    </row>
    <row r="565" spans="1:5" ht="31.5" x14ac:dyDescent="0.25">
      <c r="A565" s="67" t="s">
        <v>518</v>
      </c>
      <c r="B565" s="68" t="s">
        <v>519</v>
      </c>
      <c r="C565" s="69" t="s">
        <v>142</v>
      </c>
      <c r="D565" s="70">
        <v>0</v>
      </c>
      <c r="E565" s="71">
        <v>639.4</v>
      </c>
    </row>
    <row r="566" spans="1:5" ht="31.5" x14ac:dyDescent="0.25">
      <c r="A566" s="67" t="s">
        <v>520</v>
      </c>
      <c r="B566" s="68" t="s">
        <v>521</v>
      </c>
      <c r="C566" s="69" t="s">
        <v>142</v>
      </c>
      <c r="D566" s="70">
        <v>0</v>
      </c>
      <c r="E566" s="71">
        <v>288.10000000000002</v>
      </c>
    </row>
    <row r="567" spans="1:5" ht="15.75" customHeight="1" x14ac:dyDescent="0.25">
      <c r="A567" s="67" t="s">
        <v>149</v>
      </c>
      <c r="B567" s="68" t="s">
        <v>521</v>
      </c>
      <c r="C567" s="69" t="s">
        <v>150</v>
      </c>
      <c r="D567" s="70">
        <v>0</v>
      </c>
      <c r="E567" s="71">
        <v>288.10000000000002</v>
      </c>
    </row>
    <row r="568" spans="1:5" x14ac:dyDescent="0.25">
      <c r="A568" s="67" t="s">
        <v>522</v>
      </c>
      <c r="B568" s="68" t="s">
        <v>521</v>
      </c>
      <c r="C568" s="69" t="s">
        <v>150</v>
      </c>
      <c r="D568" s="70">
        <v>1101</v>
      </c>
      <c r="E568" s="71">
        <v>288.10000000000002</v>
      </c>
    </row>
    <row r="569" spans="1:5" ht="31.5" x14ac:dyDescent="0.25">
      <c r="A569" s="67" t="s">
        <v>523</v>
      </c>
      <c r="B569" s="68" t="s">
        <v>524</v>
      </c>
      <c r="C569" s="69" t="s">
        <v>142</v>
      </c>
      <c r="D569" s="70">
        <v>0</v>
      </c>
      <c r="E569" s="71">
        <v>10</v>
      </c>
    </row>
    <row r="570" spans="1:5" ht="15.75" customHeight="1" x14ac:dyDescent="0.25">
      <c r="A570" s="67" t="s">
        <v>149</v>
      </c>
      <c r="B570" s="68" t="s">
        <v>524</v>
      </c>
      <c r="C570" s="69" t="s">
        <v>150</v>
      </c>
      <c r="D570" s="70">
        <v>0</v>
      </c>
      <c r="E570" s="71">
        <v>10</v>
      </c>
    </row>
    <row r="571" spans="1:5" x14ac:dyDescent="0.25">
      <c r="A571" s="67" t="s">
        <v>522</v>
      </c>
      <c r="B571" s="68" t="s">
        <v>524</v>
      </c>
      <c r="C571" s="69" t="s">
        <v>150</v>
      </c>
      <c r="D571" s="70">
        <v>1101</v>
      </c>
      <c r="E571" s="71">
        <v>10</v>
      </c>
    </row>
    <row r="572" spans="1:5" ht="32.25" customHeight="1" x14ac:dyDescent="0.25">
      <c r="A572" s="67" t="s">
        <v>525</v>
      </c>
      <c r="B572" s="68" t="s">
        <v>526</v>
      </c>
      <c r="C572" s="69" t="s">
        <v>142</v>
      </c>
      <c r="D572" s="70">
        <v>0</v>
      </c>
      <c r="E572" s="71">
        <v>121</v>
      </c>
    </row>
    <row r="573" spans="1:5" ht="15.75" customHeight="1" x14ac:dyDescent="0.25">
      <c r="A573" s="67" t="s">
        <v>149</v>
      </c>
      <c r="B573" s="68" t="s">
        <v>526</v>
      </c>
      <c r="C573" s="69" t="s">
        <v>150</v>
      </c>
      <c r="D573" s="70">
        <v>0</v>
      </c>
      <c r="E573" s="71">
        <v>121</v>
      </c>
    </row>
    <row r="574" spans="1:5" x14ac:dyDescent="0.25">
      <c r="A574" s="67" t="s">
        <v>522</v>
      </c>
      <c r="B574" s="68" t="s">
        <v>526</v>
      </c>
      <c r="C574" s="69" t="s">
        <v>150</v>
      </c>
      <c r="D574" s="70">
        <v>1101</v>
      </c>
      <c r="E574" s="71">
        <v>121</v>
      </c>
    </row>
    <row r="575" spans="1:5" ht="47.25" x14ac:dyDescent="0.25">
      <c r="A575" s="67" t="s">
        <v>527</v>
      </c>
      <c r="B575" s="68" t="s">
        <v>528</v>
      </c>
      <c r="C575" s="69" t="s">
        <v>142</v>
      </c>
      <c r="D575" s="70">
        <v>0</v>
      </c>
      <c r="E575" s="71">
        <v>220.3</v>
      </c>
    </row>
    <row r="576" spans="1:5" x14ac:dyDescent="0.25">
      <c r="A576" s="67" t="s">
        <v>167</v>
      </c>
      <c r="B576" s="68" t="s">
        <v>528</v>
      </c>
      <c r="C576" s="69" t="s">
        <v>168</v>
      </c>
      <c r="D576" s="70">
        <v>0</v>
      </c>
      <c r="E576" s="71">
        <v>220.3</v>
      </c>
    </row>
    <row r="577" spans="1:5" x14ac:dyDescent="0.25">
      <c r="A577" s="67" t="s">
        <v>522</v>
      </c>
      <c r="B577" s="68" t="s">
        <v>528</v>
      </c>
      <c r="C577" s="69" t="s">
        <v>168</v>
      </c>
      <c r="D577" s="70">
        <v>1101</v>
      </c>
      <c r="E577" s="71">
        <v>220.3</v>
      </c>
    </row>
    <row r="578" spans="1:5" ht="31.5" x14ac:dyDescent="0.25">
      <c r="A578" s="67" t="s">
        <v>529</v>
      </c>
      <c r="B578" s="68" t="s">
        <v>530</v>
      </c>
      <c r="C578" s="69" t="s">
        <v>142</v>
      </c>
      <c r="D578" s="70">
        <v>0</v>
      </c>
      <c r="E578" s="71">
        <v>841.6</v>
      </c>
    </row>
    <row r="579" spans="1:5" ht="31.5" x14ac:dyDescent="0.25">
      <c r="A579" s="67" t="s">
        <v>531</v>
      </c>
      <c r="B579" s="68" t="s">
        <v>532</v>
      </c>
      <c r="C579" s="69" t="s">
        <v>142</v>
      </c>
      <c r="D579" s="70">
        <v>0</v>
      </c>
      <c r="E579" s="71">
        <v>75</v>
      </c>
    </row>
    <row r="580" spans="1:5" ht="15.75" customHeight="1" x14ac:dyDescent="0.25">
      <c r="A580" s="67" t="s">
        <v>149</v>
      </c>
      <c r="B580" s="68" t="s">
        <v>532</v>
      </c>
      <c r="C580" s="69" t="s">
        <v>150</v>
      </c>
      <c r="D580" s="70">
        <v>0</v>
      </c>
      <c r="E580" s="71">
        <v>75</v>
      </c>
    </row>
    <row r="581" spans="1:5" x14ac:dyDescent="0.25">
      <c r="A581" s="67" t="s">
        <v>522</v>
      </c>
      <c r="B581" s="68" t="s">
        <v>532</v>
      </c>
      <c r="C581" s="69" t="s">
        <v>150</v>
      </c>
      <c r="D581" s="70">
        <v>1101</v>
      </c>
      <c r="E581" s="71">
        <v>75</v>
      </c>
    </row>
    <row r="582" spans="1:5" ht="47.25" x14ac:dyDescent="0.25">
      <c r="A582" s="67" t="s">
        <v>533</v>
      </c>
      <c r="B582" s="68" t="s">
        <v>534</v>
      </c>
      <c r="C582" s="69" t="s">
        <v>142</v>
      </c>
      <c r="D582" s="70">
        <v>0</v>
      </c>
      <c r="E582" s="71">
        <v>766.6</v>
      </c>
    </row>
    <row r="583" spans="1:5" ht="15.75" customHeight="1" x14ac:dyDescent="0.25">
      <c r="A583" s="67" t="s">
        <v>149</v>
      </c>
      <c r="B583" s="68" t="s">
        <v>534</v>
      </c>
      <c r="C583" s="69" t="s">
        <v>150</v>
      </c>
      <c r="D583" s="70">
        <v>0</v>
      </c>
      <c r="E583" s="71">
        <v>766.6</v>
      </c>
    </row>
    <row r="584" spans="1:5" x14ac:dyDescent="0.25">
      <c r="A584" s="67" t="s">
        <v>522</v>
      </c>
      <c r="B584" s="68" t="s">
        <v>534</v>
      </c>
      <c r="C584" s="69" t="s">
        <v>150</v>
      </c>
      <c r="D584" s="70">
        <v>1101</v>
      </c>
      <c r="E584" s="71">
        <v>766.6</v>
      </c>
    </row>
    <row r="585" spans="1:5" ht="16.5" customHeight="1" x14ac:dyDescent="0.25">
      <c r="A585" s="67" t="s">
        <v>535</v>
      </c>
      <c r="B585" s="68" t="s">
        <v>536</v>
      </c>
      <c r="C585" s="69" t="s">
        <v>142</v>
      </c>
      <c r="D585" s="70">
        <v>0</v>
      </c>
      <c r="E585" s="71">
        <v>1692</v>
      </c>
    </row>
    <row r="586" spans="1:5" ht="31.5" x14ac:dyDescent="0.25">
      <c r="A586" s="67" t="s">
        <v>537</v>
      </c>
      <c r="B586" s="68" t="s">
        <v>538</v>
      </c>
      <c r="C586" s="69" t="s">
        <v>142</v>
      </c>
      <c r="D586" s="70">
        <v>0</v>
      </c>
      <c r="E586" s="71">
        <v>1692</v>
      </c>
    </row>
    <row r="587" spans="1:5" ht="47.25" x14ac:dyDescent="0.25">
      <c r="A587" s="67" t="s">
        <v>539</v>
      </c>
      <c r="B587" s="68" t="s">
        <v>540</v>
      </c>
      <c r="C587" s="69" t="s">
        <v>142</v>
      </c>
      <c r="D587" s="70">
        <v>0</v>
      </c>
      <c r="E587" s="71">
        <v>17.3</v>
      </c>
    </row>
    <row r="588" spans="1:5" x14ac:dyDescent="0.25">
      <c r="A588" s="67" t="s">
        <v>167</v>
      </c>
      <c r="B588" s="68" t="s">
        <v>540</v>
      </c>
      <c r="C588" s="69" t="s">
        <v>168</v>
      </c>
      <c r="D588" s="70">
        <v>0</v>
      </c>
      <c r="E588" s="71">
        <v>17.3</v>
      </c>
    </row>
    <row r="589" spans="1:5" x14ac:dyDescent="0.25">
      <c r="A589" s="67" t="s">
        <v>332</v>
      </c>
      <c r="B589" s="68" t="s">
        <v>540</v>
      </c>
      <c r="C589" s="69" t="s">
        <v>168</v>
      </c>
      <c r="D589" s="70">
        <v>1003</v>
      </c>
      <c r="E589" s="71">
        <v>17.3</v>
      </c>
    </row>
    <row r="590" spans="1:5" x14ac:dyDescent="0.25">
      <c r="A590" s="67" t="s">
        <v>541</v>
      </c>
      <c r="B590" s="68" t="s">
        <v>542</v>
      </c>
      <c r="C590" s="69" t="s">
        <v>142</v>
      </c>
      <c r="D590" s="70">
        <v>0</v>
      </c>
      <c r="E590" s="71">
        <v>1674.7</v>
      </c>
    </row>
    <row r="591" spans="1:5" x14ac:dyDescent="0.25">
      <c r="A591" s="67" t="s">
        <v>167</v>
      </c>
      <c r="B591" s="68" t="s">
        <v>542</v>
      </c>
      <c r="C591" s="69" t="s">
        <v>168</v>
      </c>
      <c r="D591" s="70">
        <v>0</v>
      </c>
      <c r="E591" s="71">
        <v>1674.7</v>
      </c>
    </row>
    <row r="592" spans="1:5" x14ac:dyDescent="0.25">
      <c r="A592" s="67" t="s">
        <v>332</v>
      </c>
      <c r="B592" s="68" t="s">
        <v>542</v>
      </c>
      <c r="C592" s="69" t="s">
        <v>168</v>
      </c>
      <c r="D592" s="70">
        <v>1003</v>
      </c>
      <c r="E592" s="71">
        <v>1674.7</v>
      </c>
    </row>
    <row r="593" spans="1:5" ht="47.25" customHeight="1" x14ac:dyDescent="0.25">
      <c r="A593" s="67" t="s">
        <v>543</v>
      </c>
      <c r="B593" s="68" t="s">
        <v>544</v>
      </c>
      <c r="C593" s="69" t="s">
        <v>142</v>
      </c>
      <c r="D593" s="70">
        <v>0</v>
      </c>
      <c r="E593" s="71">
        <v>84</v>
      </c>
    </row>
    <row r="594" spans="1:5" ht="47.25" x14ac:dyDescent="0.25">
      <c r="A594" s="67" t="s">
        <v>545</v>
      </c>
      <c r="B594" s="68" t="s">
        <v>546</v>
      </c>
      <c r="C594" s="69" t="s">
        <v>142</v>
      </c>
      <c r="D594" s="70">
        <v>0</v>
      </c>
      <c r="E594" s="71">
        <v>84</v>
      </c>
    </row>
    <row r="595" spans="1:5" ht="31.5" x14ac:dyDescent="0.25">
      <c r="A595" s="67" t="s">
        <v>547</v>
      </c>
      <c r="B595" s="68" t="s">
        <v>548</v>
      </c>
      <c r="C595" s="69" t="s">
        <v>142</v>
      </c>
      <c r="D595" s="70">
        <v>0</v>
      </c>
      <c r="E595" s="71">
        <v>48</v>
      </c>
    </row>
    <row r="596" spans="1:5" ht="15.75" customHeight="1" x14ac:dyDescent="0.25">
      <c r="A596" s="67" t="s">
        <v>149</v>
      </c>
      <c r="B596" s="68" t="s">
        <v>548</v>
      </c>
      <c r="C596" s="69" t="s">
        <v>150</v>
      </c>
      <c r="D596" s="70">
        <v>0</v>
      </c>
      <c r="E596" s="71">
        <v>48</v>
      </c>
    </row>
    <row r="597" spans="1:5" x14ac:dyDescent="0.25">
      <c r="A597" s="67" t="s">
        <v>245</v>
      </c>
      <c r="B597" s="68" t="s">
        <v>548</v>
      </c>
      <c r="C597" s="69" t="s">
        <v>150</v>
      </c>
      <c r="D597" s="70">
        <v>707</v>
      </c>
      <c r="E597" s="71">
        <v>48</v>
      </c>
    </row>
    <row r="598" spans="1:5" ht="31.5" x14ac:dyDescent="0.25">
      <c r="A598" s="67" t="s">
        <v>549</v>
      </c>
      <c r="B598" s="68" t="s">
        <v>550</v>
      </c>
      <c r="C598" s="69" t="s">
        <v>142</v>
      </c>
      <c r="D598" s="70">
        <v>0</v>
      </c>
      <c r="E598" s="71">
        <v>36</v>
      </c>
    </row>
    <row r="599" spans="1:5" ht="15.75" customHeight="1" x14ac:dyDescent="0.25">
      <c r="A599" s="67" t="s">
        <v>149</v>
      </c>
      <c r="B599" s="68" t="s">
        <v>550</v>
      </c>
      <c r="C599" s="69" t="s">
        <v>150</v>
      </c>
      <c r="D599" s="70">
        <v>0</v>
      </c>
      <c r="E599" s="71">
        <v>36</v>
      </c>
    </row>
    <row r="600" spans="1:5" x14ac:dyDescent="0.25">
      <c r="A600" s="67" t="s">
        <v>245</v>
      </c>
      <c r="B600" s="68" t="s">
        <v>550</v>
      </c>
      <c r="C600" s="69" t="s">
        <v>150</v>
      </c>
      <c r="D600" s="70">
        <v>707</v>
      </c>
      <c r="E600" s="71">
        <v>36</v>
      </c>
    </row>
    <row r="601" spans="1:5" ht="31.5" x14ac:dyDescent="0.25">
      <c r="A601" s="67" t="s">
        <v>551</v>
      </c>
      <c r="B601" s="68" t="s">
        <v>552</v>
      </c>
      <c r="C601" s="69" t="s">
        <v>142</v>
      </c>
      <c r="D601" s="70">
        <v>0</v>
      </c>
      <c r="E601" s="71">
        <v>114.6</v>
      </c>
    </row>
    <row r="602" spans="1:5" ht="31.5" x14ac:dyDescent="0.25">
      <c r="A602" s="67" t="s">
        <v>553</v>
      </c>
      <c r="B602" s="68" t="s">
        <v>554</v>
      </c>
      <c r="C602" s="69" t="s">
        <v>142</v>
      </c>
      <c r="D602" s="70">
        <v>0</v>
      </c>
      <c r="E602" s="71">
        <v>44.6</v>
      </c>
    </row>
    <row r="603" spans="1:5" ht="31.5" x14ac:dyDescent="0.25">
      <c r="A603" s="67" t="s">
        <v>555</v>
      </c>
      <c r="B603" s="68" t="s">
        <v>556</v>
      </c>
      <c r="C603" s="69" t="s">
        <v>142</v>
      </c>
      <c r="D603" s="70">
        <v>0</v>
      </c>
      <c r="E603" s="71">
        <v>20</v>
      </c>
    </row>
    <row r="604" spans="1:5" ht="15.75" customHeight="1" x14ac:dyDescent="0.25">
      <c r="A604" s="67" t="s">
        <v>149</v>
      </c>
      <c r="B604" s="68" t="s">
        <v>556</v>
      </c>
      <c r="C604" s="69" t="s">
        <v>150</v>
      </c>
      <c r="D604" s="70">
        <v>0</v>
      </c>
      <c r="E604" s="71">
        <v>20</v>
      </c>
    </row>
    <row r="605" spans="1:5" x14ac:dyDescent="0.25">
      <c r="A605" s="67" t="s">
        <v>333</v>
      </c>
      <c r="B605" s="68" t="s">
        <v>556</v>
      </c>
      <c r="C605" s="69" t="s">
        <v>150</v>
      </c>
      <c r="D605" s="70">
        <v>412</v>
      </c>
      <c r="E605" s="71">
        <v>20</v>
      </c>
    </row>
    <row r="606" spans="1:5" ht="31.5" x14ac:dyDescent="0.25">
      <c r="A606" s="67" t="s">
        <v>557</v>
      </c>
      <c r="B606" s="68" t="s">
        <v>558</v>
      </c>
      <c r="C606" s="69" t="s">
        <v>142</v>
      </c>
      <c r="D606" s="70">
        <v>0</v>
      </c>
      <c r="E606" s="71">
        <v>24.6</v>
      </c>
    </row>
    <row r="607" spans="1:5" ht="15.75" customHeight="1" x14ac:dyDescent="0.25">
      <c r="A607" s="67" t="s">
        <v>149</v>
      </c>
      <c r="B607" s="68" t="s">
        <v>558</v>
      </c>
      <c r="C607" s="69" t="s">
        <v>150</v>
      </c>
      <c r="D607" s="70">
        <v>0</v>
      </c>
      <c r="E607" s="71">
        <v>24.6</v>
      </c>
    </row>
    <row r="608" spans="1:5" x14ac:dyDescent="0.25">
      <c r="A608" s="67" t="s">
        <v>333</v>
      </c>
      <c r="B608" s="68" t="s">
        <v>558</v>
      </c>
      <c r="C608" s="69" t="s">
        <v>150</v>
      </c>
      <c r="D608" s="70">
        <v>412</v>
      </c>
      <c r="E608" s="71">
        <v>24.6</v>
      </c>
    </row>
    <row r="609" spans="1:5" ht="31.5" x14ac:dyDescent="0.25">
      <c r="A609" s="67" t="s">
        <v>559</v>
      </c>
      <c r="B609" s="68" t="s">
        <v>560</v>
      </c>
      <c r="C609" s="69" t="s">
        <v>142</v>
      </c>
      <c r="D609" s="70">
        <v>0</v>
      </c>
      <c r="E609" s="71">
        <v>5</v>
      </c>
    </row>
    <row r="610" spans="1:5" ht="31.5" x14ac:dyDescent="0.25">
      <c r="A610" s="67" t="s">
        <v>561</v>
      </c>
      <c r="B610" s="68" t="s">
        <v>562</v>
      </c>
      <c r="C610" s="69" t="s">
        <v>142</v>
      </c>
      <c r="D610" s="70">
        <v>0</v>
      </c>
      <c r="E610" s="71">
        <v>5</v>
      </c>
    </row>
    <row r="611" spans="1:5" ht="15.75" customHeight="1" x14ac:dyDescent="0.25">
      <c r="A611" s="67" t="s">
        <v>149</v>
      </c>
      <c r="B611" s="68" t="s">
        <v>562</v>
      </c>
      <c r="C611" s="69" t="s">
        <v>150</v>
      </c>
      <c r="D611" s="70">
        <v>0</v>
      </c>
      <c r="E611" s="71">
        <v>5</v>
      </c>
    </row>
    <row r="612" spans="1:5" x14ac:dyDescent="0.25">
      <c r="A612" s="67" t="s">
        <v>333</v>
      </c>
      <c r="B612" s="68" t="s">
        <v>562</v>
      </c>
      <c r="C612" s="69" t="s">
        <v>150</v>
      </c>
      <c r="D612" s="70">
        <v>412</v>
      </c>
      <c r="E612" s="71">
        <v>5</v>
      </c>
    </row>
    <row r="613" spans="1:5" x14ac:dyDescent="0.25">
      <c r="A613" s="67" t="s">
        <v>760</v>
      </c>
      <c r="B613" s="68" t="s">
        <v>761</v>
      </c>
      <c r="C613" s="69" t="s">
        <v>142</v>
      </c>
      <c r="D613" s="70">
        <v>0</v>
      </c>
      <c r="E613" s="71">
        <v>65</v>
      </c>
    </row>
    <row r="614" spans="1:5" x14ac:dyDescent="0.25">
      <c r="A614" s="67" t="s">
        <v>762</v>
      </c>
      <c r="B614" s="68" t="s">
        <v>763</v>
      </c>
      <c r="C614" s="69" t="s">
        <v>142</v>
      </c>
      <c r="D614" s="70">
        <v>0</v>
      </c>
      <c r="E614" s="71">
        <v>65</v>
      </c>
    </row>
    <row r="615" spans="1:5" ht="15.75" customHeight="1" x14ac:dyDescent="0.25">
      <c r="A615" s="67" t="s">
        <v>149</v>
      </c>
      <c r="B615" s="68" t="s">
        <v>763</v>
      </c>
      <c r="C615" s="69" t="s">
        <v>150</v>
      </c>
      <c r="D615" s="70">
        <v>0</v>
      </c>
      <c r="E615" s="71">
        <v>65</v>
      </c>
    </row>
    <row r="616" spans="1:5" x14ac:dyDescent="0.25">
      <c r="A616" s="67" t="s">
        <v>333</v>
      </c>
      <c r="B616" s="68" t="s">
        <v>763</v>
      </c>
      <c r="C616" s="69" t="s">
        <v>150</v>
      </c>
      <c r="D616" s="70">
        <v>412</v>
      </c>
      <c r="E616" s="71">
        <v>65</v>
      </c>
    </row>
    <row r="617" spans="1:5" s="72" customFormat="1" ht="31.5" x14ac:dyDescent="0.25">
      <c r="A617" s="62" t="s">
        <v>563</v>
      </c>
      <c r="B617" s="63" t="s">
        <v>564</v>
      </c>
      <c r="C617" s="64" t="s">
        <v>142</v>
      </c>
      <c r="D617" s="65">
        <v>0</v>
      </c>
      <c r="E617" s="66">
        <v>170</v>
      </c>
    </row>
    <row r="618" spans="1:5" ht="31.5" x14ac:dyDescent="0.25">
      <c r="A618" s="67" t="s">
        <v>565</v>
      </c>
      <c r="B618" s="68" t="s">
        <v>566</v>
      </c>
      <c r="C618" s="69" t="s">
        <v>142</v>
      </c>
      <c r="D618" s="70">
        <v>0</v>
      </c>
      <c r="E618" s="71">
        <v>170</v>
      </c>
    </row>
    <row r="619" spans="1:5" ht="31.5" x14ac:dyDescent="0.25">
      <c r="A619" s="67" t="s">
        <v>568</v>
      </c>
      <c r="B619" s="68" t="s">
        <v>569</v>
      </c>
      <c r="C619" s="69" t="s">
        <v>142</v>
      </c>
      <c r="D619" s="70">
        <v>0</v>
      </c>
      <c r="E619" s="71">
        <v>20</v>
      </c>
    </row>
    <row r="620" spans="1:5" ht="15.75" customHeight="1" x14ac:dyDescent="0.25">
      <c r="A620" s="67" t="s">
        <v>149</v>
      </c>
      <c r="B620" s="68" t="s">
        <v>569</v>
      </c>
      <c r="C620" s="69" t="s">
        <v>150</v>
      </c>
      <c r="D620" s="70">
        <v>0</v>
      </c>
      <c r="E620" s="71">
        <v>20</v>
      </c>
    </row>
    <row r="621" spans="1:5" x14ac:dyDescent="0.25">
      <c r="A621" s="67" t="s">
        <v>567</v>
      </c>
      <c r="B621" s="68" t="s">
        <v>569</v>
      </c>
      <c r="C621" s="69" t="s">
        <v>150</v>
      </c>
      <c r="D621" s="70">
        <v>909</v>
      </c>
      <c r="E621" s="71">
        <v>20</v>
      </c>
    </row>
    <row r="622" spans="1:5" ht="31.5" x14ac:dyDescent="0.25">
      <c r="A622" s="67" t="s">
        <v>570</v>
      </c>
      <c r="B622" s="68" t="s">
        <v>571</v>
      </c>
      <c r="C622" s="69" t="s">
        <v>142</v>
      </c>
      <c r="D622" s="70">
        <v>0</v>
      </c>
      <c r="E622" s="71">
        <v>150</v>
      </c>
    </row>
    <row r="623" spans="1:5" ht="15.75" customHeight="1" x14ac:dyDescent="0.25">
      <c r="A623" s="67" t="s">
        <v>149</v>
      </c>
      <c r="B623" s="68" t="s">
        <v>571</v>
      </c>
      <c r="C623" s="69" t="s">
        <v>150</v>
      </c>
      <c r="D623" s="70">
        <v>0</v>
      </c>
      <c r="E623" s="71">
        <v>150</v>
      </c>
    </row>
    <row r="624" spans="1:5" x14ac:dyDescent="0.25">
      <c r="A624" s="67" t="s">
        <v>567</v>
      </c>
      <c r="B624" s="68" t="s">
        <v>571</v>
      </c>
      <c r="C624" s="69" t="s">
        <v>150</v>
      </c>
      <c r="D624" s="70">
        <v>909</v>
      </c>
      <c r="E624" s="71">
        <v>150</v>
      </c>
    </row>
    <row r="625" spans="1:5" s="72" customFormat="1" ht="47.25" x14ac:dyDescent="0.25">
      <c r="A625" s="62" t="s">
        <v>572</v>
      </c>
      <c r="B625" s="63" t="s">
        <v>573</v>
      </c>
      <c r="C625" s="64" t="s">
        <v>142</v>
      </c>
      <c r="D625" s="65">
        <v>0</v>
      </c>
      <c r="E625" s="66">
        <v>421.8</v>
      </c>
    </row>
    <row r="626" spans="1:5" ht="47.25" x14ac:dyDescent="0.25">
      <c r="A626" s="67" t="s">
        <v>574</v>
      </c>
      <c r="B626" s="68" t="s">
        <v>575</v>
      </c>
      <c r="C626" s="69" t="s">
        <v>142</v>
      </c>
      <c r="D626" s="70">
        <v>0</v>
      </c>
      <c r="E626" s="71">
        <v>232.1</v>
      </c>
    </row>
    <row r="627" spans="1:5" ht="47.25" x14ac:dyDescent="0.25">
      <c r="A627" s="67" t="s">
        <v>576</v>
      </c>
      <c r="B627" s="68" t="s">
        <v>577</v>
      </c>
      <c r="C627" s="69" t="s">
        <v>142</v>
      </c>
      <c r="D627" s="70">
        <v>0</v>
      </c>
      <c r="E627" s="71">
        <v>227.1</v>
      </c>
    </row>
    <row r="628" spans="1:5" ht="31.5" x14ac:dyDescent="0.25">
      <c r="A628" s="67" t="s">
        <v>578</v>
      </c>
      <c r="B628" s="68" t="s">
        <v>579</v>
      </c>
      <c r="C628" s="69" t="s">
        <v>142</v>
      </c>
      <c r="D628" s="70">
        <v>0</v>
      </c>
      <c r="E628" s="71">
        <v>227.1</v>
      </c>
    </row>
    <row r="629" spans="1:5" ht="15.75" customHeight="1" x14ac:dyDescent="0.25">
      <c r="A629" s="67" t="s">
        <v>149</v>
      </c>
      <c r="B629" s="68" t="s">
        <v>579</v>
      </c>
      <c r="C629" s="69" t="s">
        <v>150</v>
      </c>
      <c r="D629" s="70">
        <v>0</v>
      </c>
      <c r="E629" s="71">
        <v>227.1</v>
      </c>
    </row>
    <row r="630" spans="1:5" x14ac:dyDescent="0.25">
      <c r="A630" s="67" t="s">
        <v>256</v>
      </c>
      <c r="B630" s="68" t="s">
        <v>579</v>
      </c>
      <c r="C630" s="69" t="s">
        <v>150</v>
      </c>
      <c r="D630" s="70">
        <v>801</v>
      </c>
      <c r="E630" s="71">
        <v>227.1</v>
      </c>
    </row>
    <row r="631" spans="1:5" ht="63" x14ac:dyDescent="0.25">
      <c r="A631" s="67" t="s">
        <v>580</v>
      </c>
      <c r="B631" s="68" t="s">
        <v>581</v>
      </c>
      <c r="C631" s="69" t="s">
        <v>142</v>
      </c>
      <c r="D631" s="70">
        <v>0</v>
      </c>
      <c r="E631" s="71">
        <v>5</v>
      </c>
    </row>
    <row r="632" spans="1:5" ht="31.5" x14ac:dyDescent="0.25">
      <c r="A632" s="67" t="s">
        <v>582</v>
      </c>
      <c r="B632" s="68" t="s">
        <v>583</v>
      </c>
      <c r="C632" s="69" t="s">
        <v>142</v>
      </c>
      <c r="D632" s="70">
        <v>0</v>
      </c>
      <c r="E632" s="71">
        <v>5</v>
      </c>
    </row>
    <row r="633" spans="1:5" ht="15.75" customHeight="1" x14ac:dyDescent="0.25">
      <c r="A633" s="67" t="s">
        <v>149</v>
      </c>
      <c r="B633" s="68" t="s">
        <v>583</v>
      </c>
      <c r="C633" s="69" t="s">
        <v>150</v>
      </c>
      <c r="D633" s="70">
        <v>0</v>
      </c>
      <c r="E633" s="71">
        <v>5</v>
      </c>
    </row>
    <row r="634" spans="1:5" x14ac:dyDescent="0.25">
      <c r="A634" s="67" t="s">
        <v>584</v>
      </c>
      <c r="B634" s="68" t="s">
        <v>583</v>
      </c>
      <c r="C634" s="69" t="s">
        <v>150</v>
      </c>
      <c r="D634" s="70">
        <v>1006</v>
      </c>
      <c r="E634" s="71">
        <v>5</v>
      </c>
    </row>
    <row r="635" spans="1:5" ht="47.25" x14ac:dyDescent="0.25">
      <c r="A635" s="67" t="s">
        <v>585</v>
      </c>
      <c r="B635" s="68" t="s">
        <v>586</v>
      </c>
      <c r="C635" s="69" t="s">
        <v>142</v>
      </c>
      <c r="D635" s="70">
        <v>0</v>
      </c>
      <c r="E635" s="71">
        <v>189.7</v>
      </c>
    </row>
    <row r="636" spans="1:5" ht="31.5" x14ac:dyDescent="0.25">
      <c r="A636" s="67" t="s">
        <v>587</v>
      </c>
      <c r="B636" s="68" t="s">
        <v>588</v>
      </c>
      <c r="C636" s="69" t="s">
        <v>142</v>
      </c>
      <c r="D636" s="70">
        <v>0</v>
      </c>
      <c r="E636" s="71">
        <v>189.7</v>
      </c>
    </row>
    <row r="637" spans="1:5" ht="31.5" x14ac:dyDescent="0.25">
      <c r="A637" s="67" t="s">
        <v>589</v>
      </c>
      <c r="B637" s="68" t="s">
        <v>590</v>
      </c>
      <c r="C637" s="69" t="s">
        <v>142</v>
      </c>
      <c r="D637" s="70">
        <v>0</v>
      </c>
      <c r="E637" s="71">
        <v>4.5</v>
      </c>
    </row>
    <row r="638" spans="1:5" ht="15.75" customHeight="1" x14ac:dyDescent="0.25">
      <c r="A638" s="67" t="s">
        <v>149</v>
      </c>
      <c r="B638" s="68" t="s">
        <v>590</v>
      </c>
      <c r="C638" s="69" t="s">
        <v>150</v>
      </c>
      <c r="D638" s="70">
        <v>0</v>
      </c>
      <c r="E638" s="71">
        <v>4.5</v>
      </c>
    </row>
    <row r="639" spans="1:5" x14ac:dyDescent="0.25">
      <c r="A639" s="67" t="s">
        <v>584</v>
      </c>
      <c r="B639" s="68" t="s">
        <v>590</v>
      </c>
      <c r="C639" s="69" t="s">
        <v>150</v>
      </c>
      <c r="D639" s="70">
        <v>1006</v>
      </c>
      <c r="E639" s="71">
        <v>4.5</v>
      </c>
    </row>
    <row r="640" spans="1:5" ht="31.5" x14ac:dyDescent="0.25">
      <c r="A640" s="67" t="s">
        <v>591</v>
      </c>
      <c r="B640" s="68" t="s">
        <v>592</v>
      </c>
      <c r="C640" s="69" t="s">
        <v>142</v>
      </c>
      <c r="D640" s="70">
        <v>0</v>
      </c>
      <c r="E640" s="71">
        <v>11.7</v>
      </c>
    </row>
    <row r="641" spans="1:5" ht="15.75" customHeight="1" x14ac:dyDescent="0.25">
      <c r="A641" s="67" t="s">
        <v>149</v>
      </c>
      <c r="B641" s="68" t="s">
        <v>592</v>
      </c>
      <c r="C641" s="69" t="s">
        <v>150</v>
      </c>
      <c r="D641" s="70">
        <v>0</v>
      </c>
      <c r="E641" s="71">
        <v>11.7</v>
      </c>
    </row>
    <row r="642" spans="1:5" x14ac:dyDescent="0.25">
      <c r="A642" s="67" t="s">
        <v>584</v>
      </c>
      <c r="B642" s="68" t="s">
        <v>592</v>
      </c>
      <c r="C642" s="69" t="s">
        <v>150</v>
      </c>
      <c r="D642" s="70">
        <v>1006</v>
      </c>
      <c r="E642" s="71">
        <v>11.7</v>
      </c>
    </row>
    <row r="643" spans="1:5" x14ac:dyDescent="0.25">
      <c r="A643" s="67" t="s">
        <v>593</v>
      </c>
      <c r="B643" s="68" t="s">
        <v>594</v>
      </c>
      <c r="C643" s="69" t="s">
        <v>142</v>
      </c>
      <c r="D643" s="70">
        <v>0</v>
      </c>
      <c r="E643" s="71">
        <v>30</v>
      </c>
    </row>
    <row r="644" spans="1:5" ht="15.75" customHeight="1" x14ac:dyDescent="0.25">
      <c r="A644" s="67" t="s">
        <v>149</v>
      </c>
      <c r="B644" s="68" t="s">
        <v>594</v>
      </c>
      <c r="C644" s="69" t="s">
        <v>150</v>
      </c>
      <c r="D644" s="70">
        <v>0</v>
      </c>
      <c r="E644" s="71">
        <v>30</v>
      </c>
    </row>
    <row r="645" spans="1:5" x14ac:dyDescent="0.25">
      <c r="A645" s="67" t="s">
        <v>584</v>
      </c>
      <c r="B645" s="68" t="s">
        <v>594</v>
      </c>
      <c r="C645" s="69" t="s">
        <v>150</v>
      </c>
      <c r="D645" s="70">
        <v>1006</v>
      </c>
      <c r="E645" s="71">
        <v>30</v>
      </c>
    </row>
    <row r="646" spans="1:5" ht="31.5" x14ac:dyDescent="0.25">
      <c r="A646" s="67" t="s">
        <v>595</v>
      </c>
      <c r="B646" s="68" t="s">
        <v>596</v>
      </c>
      <c r="C646" s="69" t="s">
        <v>142</v>
      </c>
      <c r="D646" s="70">
        <v>0</v>
      </c>
      <c r="E646" s="71">
        <v>39</v>
      </c>
    </row>
    <row r="647" spans="1:5" ht="15.75" customHeight="1" x14ac:dyDescent="0.25">
      <c r="A647" s="67" t="s">
        <v>149</v>
      </c>
      <c r="B647" s="68" t="s">
        <v>596</v>
      </c>
      <c r="C647" s="69" t="s">
        <v>150</v>
      </c>
      <c r="D647" s="70">
        <v>0</v>
      </c>
      <c r="E647" s="71">
        <v>39</v>
      </c>
    </row>
    <row r="648" spans="1:5" x14ac:dyDescent="0.25">
      <c r="A648" s="67" t="s">
        <v>584</v>
      </c>
      <c r="B648" s="68" t="s">
        <v>596</v>
      </c>
      <c r="C648" s="69" t="s">
        <v>150</v>
      </c>
      <c r="D648" s="70">
        <v>1006</v>
      </c>
      <c r="E648" s="71">
        <v>39</v>
      </c>
    </row>
    <row r="649" spans="1:5" x14ac:dyDescent="0.25">
      <c r="A649" s="67" t="s">
        <v>597</v>
      </c>
      <c r="B649" s="68" t="s">
        <v>598</v>
      </c>
      <c r="C649" s="69" t="s">
        <v>142</v>
      </c>
      <c r="D649" s="70">
        <v>0</v>
      </c>
      <c r="E649" s="71">
        <v>2</v>
      </c>
    </row>
    <row r="650" spans="1:5" ht="15.75" customHeight="1" x14ac:dyDescent="0.25">
      <c r="A650" s="67" t="s">
        <v>149</v>
      </c>
      <c r="B650" s="68" t="s">
        <v>598</v>
      </c>
      <c r="C650" s="69" t="s">
        <v>150</v>
      </c>
      <c r="D650" s="70">
        <v>0</v>
      </c>
      <c r="E650" s="71">
        <v>2</v>
      </c>
    </row>
    <row r="651" spans="1:5" x14ac:dyDescent="0.25">
      <c r="A651" s="67" t="s">
        <v>584</v>
      </c>
      <c r="B651" s="68" t="s">
        <v>598</v>
      </c>
      <c r="C651" s="69" t="s">
        <v>150</v>
      </c>
      <c r="D651" s="70">
        <v>1006</v>
      </c>
      <c r="E651" s="71">
        <v>2</v>
      </c>
    </row>
    <row r="652" spans="1:5" ht="31.5" x14ac:dyDescent="0.25">
      <c r="A652" s="67" t="s">
        <v>599</v>
      </c>
      <c r="B652" s="68" t="s">
        <v>600</v>
      </c>
      <c r="C652" s="69" t="s">
        <v>142</v>
      </c>
      <c r="D652" s="70">
        <v>0</v>
      </c>
      <c r="E652" s="71">
        <v>11</v>
      </c>
    </row>
    <row r="653" spans="1:5" ht="15.75" customHeight="1" x14ac:dyDescent="0.25">
      <c r="A653" s="67" t="s">
        <v>149</v>
      </c>
      <c r="B653" s="68" t="s">
        <v>600</v>
      </c>
      <c r="C653" s="69" t="s">
        <v>150</v>
      </c>
      <c r="D653" s="70">
        <v>0</v>
      </c>
      <c r="E653" s="71">
        <v>11</v>
      </c>
    </row>
    <row r="654" spans="1:5" x14ac:dyDescent="0.25">
      <c r="A654" s="67" t="s">
        <v>584</v>
      </c>
      <c r="B654" s="68" t="s">
        <v>600</v>
      </c>
      <c r="C654" s="69" t="s">
        <v>150</v>
      </c>
      <c r="D654" s="70">
        <v>1006</v>
      </c>
      <c r="E654" s="71">
        <v>11</v>
      </c>
    </row>
    <row r="655" spans="1:5" ht="63" x14ac:dyDescent="0.25">
      <c r="A655" s="67" t="s">
        <v>601</v>
      </c>
      <c r="B655" s="68" t="s">
        <v>602</v>
      </c>
      <c r="C655" s="69" t="s">
        <v>142</v>
      </c>
      <c r="D655" s="70">
        <v>0</v>
      </c>
      <c r="E655" s="71">
        <v>91.5</v>
      </c>
    </row>
    <row r="656" spans="1:5" ht="15.75" customHeight="1" x14ac:dyDescent="0.25">
      <c r="A656" s="67" t="s">
        <v>149</v>
      </c>
      <c r="B656" s="68" t="s">
        <v>602</v>
      </c>
      <c r="C656" s="69" t="s">
        <v>150</v>
      </c>
      <c r="D656" s="70">
        <v>0</v>
      </c>
      <c r="E656" s="71">
        <v>91.5</v>
      </c>
    </row>
    <row r="657" spans="1:5" x14ac:dyDescent="0.25">
      <c r="A657" s="67" t="s">
        <v>584</v>
      </c>
      <c r="B657" s="68" t="s">
        <v>602</v>
      </c>
      <c r="C657" s="69" t="s">
        <v>150</v>
      </c>
      <c r="D657" s="70">
        <v>1006</v>
      </c>
      <c r="E657" s="71">
        <v>91.5</v>
      </c>
    </row>
    <row r="658" spans="1:5" s="72" customFormat="1" x14ac:dyDescent="0.25">
      <c r="A658" s="62" t="s">
        <v>603</v>
      </c>
      <c r="B658" s="63" t="s">
        <v>604</v>
      </c>
      <c r="C658" s="64" t="s">
        <v>142</v>
      </c>
      <c r="D658" s="65">
        <v>0</v>
      </c>
      <c r="E658" s="66">
        <v>5821</v>
      </c>
    </row>
    <row r="659" spans="1:5" ht="31.5" x14ac:dyDescent="0.25">
      <c r="A659" s="67" t="s">
        <v>605</v>
      </c>
      <c r="B659" s="68" t="s">
        <v>606</v>
      </c>
      <c r="C659" s="69" t="s">
        <v>142</v>
      </c>
      <c r="D659" s="70">
        <v>0</v>
      </c>
      <c r="E659" s="71">
        <v>2124.4</v>
      </c>
    </row>
    <row r="660" spans="1:5" x14ac:dyDescent="0.25">
      <c r="A660" s="67" t="s">
        <v>607</v>
      </c>
      <c r="B660" s="68" t="s">
        <v>608</v>
      </c>
      <c r="C660" s="69" t="s">
        <v>142</v>
      </c>
      <c r="D660" s="70">
        <v>0</v>
      </c>
      <c r="E660" s="71">
        <v>1469.5</v>
      </c>
    </row>
    <row r="661" spans="1:5" x14ac:dyDescent="0.25">
      <c r="A661" s="67" t="s">
        <v>291</v>
      </c>
      <c r="B661" s="68" t="s">
        <v>609</v>
      </c>
      <c r="C661" s="69" t="s">
        <v>142</v>
      </c>
      <c r="D661" s="70">
        <v>0</v>
      </c>
      <c r="E661" s="71">
        <v>1004.9</v>
      </c>
    </row>
    <row r="662" spans="1:5" ht="63" x14ac:dyDescent="0.25">
      <c r="A662" s="67" t="s">
        <v>165</v>
      </c>
      <c r="B662" s="68" t="s">
        <v>609</v>
      </c>
      <c r="C662" s="69" t="s">
        <v>166</v>
      </c>
      <c r="D662" s="70">
        <v>0</v>
      </c>
      <c r="E662" s="71">
        <v>1004.9</v>
      </c>
    </row>
    <row r="663" spans="1:5" ht="47.25" x14ac:dyDescent="0.25">
      <c r="A663" s="67" t="s">
        <v>610</v>
      </c>
      <c r="B663" s="68" t="s">
        <v>609</v>
      </c>
      <c r="C663" s="69" t="s">
        <v>166</v>
      </c>
      <c r="D663" s="70">
        <v>103</v>
      </c>
      <c r="E663" s="71">
        <v>1004.9</v>
      </c>
    </row>
    <row r="664" spans="1:5" ht="124.5" customHeight="1" x14ac:dyDescent="0.25">
      <c r="A664" s="67" t="s">
        <v>222</v>
      </c>
      <c r="B664" s="68" t="s">
        <v>611</v>
      </c>
      <c r="C664" s="69" t="s">
        <v>142</v>
      </c>
      <c r="D664" s="70">
        <v>0</v>
      </c>
      <c r="E664" s="71">
        <v>464.6</v>
      </c>
    </row>
    <row r="665" spans="1:5" ht="63" x14ac:dyDescent="0.25">
      <c r="A665" s="67" t="s">
        <v>165</v>
      </c>
      <c r="B665" s="68" t="s">
        <v>611</v>
      </c>
      <c r="C665" s="69" t="s">
        <v>166</v>
      </c>
      <c r="D665" s="70">
        <v>0</v>
      </c>
      <c r="E665" s="71">
        <v>464.6</v>
      </c>
    </row>
    <row r="666" spans="1:5" ht="47.25" x14ac:dyDescent="0.25">
      <c r="A666" s="67" t="s">
        <v>610</v>
      </c>
      <c r="B666" s="68" t="s">
        <v>611</v>
      </c>
      <c r="C666" s="69" t="s">
        <v>166</v>
      </c>
      <c r="D666" s="70">
        <v>103</v>
      </c>
      <c r="E666" s="71">
        <v>464.6</v>
      </c>
    </row>
    <row r="667" spans="1:5" ht="31.5" x14ac:dyDescent="0.25">
      <c r="A667" s="67" t="s">
        <v>612</v>
      </c>
      <c r="B667" s="68" t="s">
        <v>613</v>
      </c>
      <c r="C667" s="69" t="s">
        <v>142</v>
      </c>
      <c r="D667" s="70">
        <v>0</v>
      </c>
      <c r="E667" s="71">
        <v>654.9</v>
      </c>
    </row>
    <row r="668" spans="1:5" x14ac:dyDescent="0.25">
      <c r="A668" s="67" t="s">
        <v>291</v>
      </c>
      <c r="B668" s="68" t="s">
        <v>614</v>
      </c>
      <c r="C668" s="69" t="s">
        <v>142</v>
      </c>
      <c r="D668" s="70">
        <v>0</v>
      </c>
      <c r="E668" s="71">
        <v>475.3</v>
      </c>
    </row>
    <row r="669" spans="1:5" ht="63" x14ac:dyDescent="0.25">
      <c r="A669" s="67" t="s">
        <v>165</v>
      </c>
      <c r="B669" s="68" t="s">
        <v>614</v>
      </c>
      <c r="C669" s="69" t="s">
        <v>166</v>
      </c>
      <c r="D669" s="70">
        <v>0</v>
      </c>
      <c r="E669" s="71">
        <v>436.1</v>
      </c>
    </row>
    <row r="670" spans="1:5" ht="47.25" x14ac:dyDescent="0.25">
      <c r="A670" s="67" t="s">
        <v>610</v>
      </c>
      <c r="B670" s="68" t="s">
        <v>614</v>
      </c>
      <c r="C670" s="69" t="s">
        <v>166</v>
      </c>
      <c r="D670" s="70">
        <v>103</v>
      </c>
      <c r="E670" s="71">
        <v>436.1</v>
      </c>
    </row>
    <row r="671" spans="1:5" ht="15.75" customHeight="1" x14ac:dyDescent="0.25">
      <c r="A671" s="67" t="s">
        <v>149</v>
      </c>
      <c r="B671" s="68" t="s">
        <v>614</v>
      </c>
      <c r="C671" s="69" t="s">
        <v>150</v>
      </c>
      <c r="D671" s="70">
        <v>0</v>
      </c>
      <c r="E671" s="71">
        <v>39.200000000000003</v>
      </c>
    </row>
    <row r="672" spans="1:5" ht="47.25" x14ac:dyDescent="0.25">
      <c r="A672" s="67" t="s">
        <v>610</v>
      </c>
      <c r="B672" s="68" t="s">
        <v>614</v>
      </c>
      <c r="C672" s="69" t="s">
        <v>150</v>
      </c>
      <c r="D672" s="70">
        <v>103</v>
      </c>
      <c r="E672" s="71">
        <v>39.200000000000003</v>
      </c>
    </row>
    <row r="673" spans="1:5" ht="124.5" customHeight="1" x14ac:dyDescent="0.25">
      <c r="A673" s="67" t="s">
        <v>222</v>
      </c>
      <c r="B673" s="68" t="s">
        <v>615</v>
      </c>
      <c r="C673" s="69" t="s">
        <v>142</v>
      </c>
      <c r="D673" s="70">
        <v>0</v>
      </c>
      <c r="E673" s="71">
        <v>179.6</v>
      </c>
    </row>
    <row r="674" spans="1:5" ht="63" x14ac:dyDescent="0.25">
      <c r="A674" s="67" t="s">
        <v>165</v>
      </c>
      <c r="B674" s="68" t="s">
        <v>615</v>
      </c>
      <c r="C674" s="69" t="s">
        <v>166</v>
      </c>
      <c r="D674" s="70">
        <v>0</v>
      </c>
      <c r="E674" s="71">
        <v>179.6</v>
      </c>
    </row>
    <row r="675" spans="1:5" ht="47.25" x14ac:dyDescent="0.25">
      <c r="A675" s="67" t="s">
        <v>610</v>
      </c>
      <c r="B675" s="68" t="s">
        <v>615</v>
      </c>
      <c r="C675" s="69" t="s">
        <v>166</v>
      </c>
      <c r="D675" s="70">
        <v>103</v>
      </c>
      <c r="E675" s="71">
        <v>179.6</v>
      </c>
    </row>
    <row r="676" spans="1:5" ht="31.5" x14ac:dyDescent="0.25">
      <c r="A676" s="67" t="s">
        <v>616</v>
      </c>
      <c r="B676" s="68" t="s">
        <v>617</v>
      </c>
      <c r="C676" s="69" t="s">
        <v>142</v>
      </c>
      <c r="D676" s="70">
        <v>0</v>
      </c>
      <c r="E676" s="71">
        <v>2725.8</v>
      </c>
    </row>
    <row r="677" spans="1:5" ht="31.5" x14ac:dyDescent="0.25">
      <c r="A677" s="67" t="s">
        <v>618</v>
      </c>
      <c r="B677" s="68" t="s">
        <v>619</v>
      </c>
      <c r="C677" s="69" t="s">
        <v>142</v>
      </c>
      <c r="D677" s="70">
        <v>0</v>
      </c>
      <c r="E677" s="71">
        <v>2725.8</v>
      </c>
    </row>
    <row r="678" spans="1:5" x14ac:dyDescent="0.25">
      <c r="A678" s="67" t="s">
        <v>291</v>
      </c>
      <c r="B678" s="68" t="s">
        <v>620</v>
      </c>
      <c r="C678" s="69" t="s">
        <v>142</v>
      </c>
      <c r="D678" s="70">
        <v>0</v>
      </c>
      <c r="E678" s="71">
        <v>1785.3</v>
      </c>
    </row>
    <row r="679" spans="1:5" ht="63" x14ac:dyDescent="0.25">
      <c r="A679" s="67" t="s">
        <v>165</v>
      </c>
      <c r="B679" s="68" t="s">
        <v>620</v>
      </c>
      <c r="C679" s="69" t="s">
        <v>166</v>
      </c>
      <c r="D679" s="70">
        <v>0</v>
      </c>
      <c r="E679" s="71">
        <v>1725.7</v>
      </c>
    </row>
    <row r="680" spans="1:5" ht="31.5" x14ac:dyDescent="0.25">
      <c r="A680" s="67" t="s">
        <v>342</v>
      </c>
      <c r="B680" s="68" t="s">
        <v>620</v>
      </c>
      <c r="C680" s="69" t="s">
        <v>166</v>
      </c>
      <c r="D680" s="70">
        <v>106</v>
      </c>
      <c r="E680" s="71">
        <v>1725.7</v>
      </c>
    </row>
    <row r="681" spans="1:5" ht="15.75" customHeight="1" x14ac:dyDescent="0.25">
      <c r="A681" s="67" t="s">
        <v>149</v>
      </c>
      <c r="B681" s="68" t="s">
        <v>620</v>
      </c>
      <c r="C681" s="69" t="s">
        <v>150</v>
      </c>
      <c r="D681" s="70">
        <v>0</v>
      </c>
      <c r="E681" s="71">
        <v>59.6</v>
      </c>
    </row>
    <row r="682" spans="1:5" ht="31.5" x14ac:dyDescent="0.25">
      <c r="A682" s="67" t="s">
        <v>342</v>
      </c>
      <c r="B682" s="68" t="s">
        <v>620</v>
      </c>
      <c r="C682" s="69" t="s">
        <v>150</v>
      </c>
      <c r="D682" s="70">
        <v>106</v>
      </c>
      <c r="E682" s="71">
        <v>59.6</v>
      </c>
    </row>
    <row r="683" spans="1:5" ht="124.5" customHeight="1" x14ac:dyDescent="0.25">
      <c r="A683" s="67" t="s">
        <v>222</v>
      </c>
      <c r="B683" s="68" t="s">
        <v>621</v>
      </c>
      <c r="C683" s="69" t="s">
        <v>142</v>
      </c>
      <c r="D683" s="70">
        <v>0</v>
      </c>
      <c r="E683" s="71">
        <v>940.5</v>
      </c>
    </row>
    <row r="684" spans="1:5" ht="63" x14ac:dyDescent="0.25">
      <c r="A684" s="67" t="s">
        <v>165</v>
      </c>
      <c r="B684" s="68" t="s">
        <v>621</v>
      </c>
      <c r="C684" s="69" t="s">
        <v>166</v>
      </c>
      <c r="D684" s="70">
        <v>0</v>
      </c>
      <c r="E684" s="71">
        <v>940.5</v>
      </c>
    </row>
    <row r="685" spans="1:5" ht="31.5" x14ac:dyDescent="0.25">
      <c r="A685" s="67" t="s">
        <v>342</v>
      </c>
      <c r="B685" s="68" t="s">
        <v>621</v>
      </c>
      <c r="C685" s="69" t="s">
        <v>166</v>
      </c>
      <c r="D685" s="70">
        <v>106</v>
      </c>
      <c r="E685" s="71">
        <v>940.5</v>
      </c>
    </row>
    <row r="686" spans="1:5" x14ac:dyDescent="0.25">
      <c r="A686" s="67" t="s">
        <v>622</v>
      </c>
      <c r="B686" s="68" t="s">
        <v>623</v>
      </c>
      <c r="C686" s="69" t="s">
        <v>142</v>
      </c>
      <c r="D686" s="70">
        <v>0</v>
      </c>
      <c r="E686" s="71">
        <v>160</v>
      </c>
    </row>
    <row r="687" spans="1:5" ht="31.5" x14ac:dyDescent="0.25">
      <c r="A687" s="67" t="s">
        <v>624</v>
      </c>
      <c r="B687" s="68" t="s">
        <v>625</v>
      </c>
      <c r="C687" s="69" t="s">
        <v>142</v>
      </c>
      <c r="D687" s="70">
        <v>0</v>
      </c>
      <c r="E687" s="71">
        <v>160</v>
      </c>
    </row>
    <row r="688" spans="1:5" x14ac:dyDescent="0.25">
      <c r="A688" s="67" t="s">
        <v>161</v>
      </c>
      <c r="B688" s="68" t="s">
        <v>625</v>
      </c>
      <c r="C688" s="69" t="s">
        <v>162</v>
      </c>
      <c r="D688" s="70">
        <v>0</v>
      </c>
      <c r="E688" s="71">
        <v>160</v>
      </c>
    </row>
    <row r="689" spans="1:5" x14ac:dyDescent="0.25">
      <c r="A689" s="67" t="s">
        <v>626</v>
      </c>
      <c r="B689" s="68" t="s">
        <v>625</v>
      </c>
      <c r="C689" s="69" t="s">
        <v>162</v>
      </c>
      <c r="D689" s="70">
        <v>107</v>
      </c>
      <c r="E689" s="71">
        <v>160</v>
      </c>
    </row>
    <row r="690" spans="1:5" x14ac:dyDescent="0.25">
      <c r="A690" s="67" t="s">
        <v>627</v>
      </c>
      <c r="B690" s="68" t="s">
        <v>628</v>
      </c>
      <c r="C690" s="69" t="s">
        <v>142</v>
      </c>
      <c r="D690" s="70">
        <v>0</v>
      </c>
      <c r="E690" s="71">
        <v>300</v>
      </c>
    </row>
    <row r="691" spans="1:5" ht="31.5" x14ac:dyDescent="0.25">
      <c r="A691" s="67" t="s">
        <v>629</v>
      </c>
      <c r="B691" s="68" t="s">
        <v>630</v>
      </c>
      <c r="C691" s="69" t="s">
        <v>142</v>
      </c>
      <c r="D691" s="70">
        <v>0</v>
      </c>
      <c r="E691" s="71">
        <v>300</v>
      </c>
    </row>
    <row r="692" spans="1:5" x14ac:dyDescent="0.25">
      <c r="A692" s="67" t="s">
        <v>161</v>
      </c>
      <c r="B692" s="68" t="s">
        <v>630</v>
      </c>
      <c r="C692" s="69" t="s">
        <v>162</v>
      </c>
      <c r="D692" s="70">
        <v>0</v>
      </c>
      <c r="E692" s="71">
        <v>300</v>
      </c>
    </row>
    <row r="693" spans="1:5" x14ac:dyDescent="0.25">
      <c r="A693" s="67" t="s">
        <v>631</v>
      </c>
      <c r="B693" s="68" t="s">
        <v>630</v>
      </c>
      <c r="C693" s="69" t="s">
        <v>162</v>
      </c>
      <c r="D693" s="70">
        <v>111</v>
      </c>
      <c r="E693" s="71">
        <v>300</v>
      </c>
    </row>
    <row r="694" spans="1:5" ht="31.5" x14ac:dyDescent="0.25">
      <c r="A694" s="67" t="s">
        <v>632</v>
      </c>
      <c r="B694" s="68" t="s">
        <v>633</v>
      </c>
      <c r="C694" s="69" t="s">
        <v>142</v>
      </c>
      <c r="D694" s="70">
        <v>0</v>
      </c>
      <c r="E694" s="71">
        <v>80</v>
      </c>
    </row>
    <row r="695" spans="1:5" ht="47.25" x14ac:dyDescent="0.25">
      <c r="A695" s="67" t="s">
        <v>634</v>
      </c>
      <c r="B695" s="68" t="s">
        <v>635</v>
      </c>
      <c r="C695" s="69" t="s">
        <v>142</v>
      </c>
      <c r="D695" s="70">
        <v>0</v>
      </c>
      <c r="E695" s="71">
        <v>80</v>
      </c>
    </row>
    <row r="696" spans="1:5" ht="15.75" customHeight="1" x14ac:dyDescent="0.25">
      <c r="A696" s="67" t="s">
        <v>149</v>
      </c>
      <c r="B696" s="68" t="s">
        <v>635</v>
      </c>
      <c r="C696" s="69" t="s">
        <v>150</v>
      </c>
      <c r="D696" s="70">
        <v>0</v>
      </c>
      <c r="E696" s="71">
        <v>80</v>
      </c>
    </row>
    <row r="697" spans="1:5" x14ac:dyDescent="0.25">
      <c r="A697" s="67" t="s">
        <v>636</v>
      </c>
      <c r="B697" s="68" t="s">
        <v>635</v>
      </c>
      <c r="C697" s="69" t="s">
        <v>150</v>
      </c>
      <c r="D697" s="70">
        <v>204</v>
      </c>
      <c r="E697" s="71">
        <v>80</v>
      </c>
    </row>
    <row r="698" spans="1:5" ht="31.5" x14ac:dyDescent="0.25">
      <c r="A698" s="67" t="s">
        <v>637</v>
      </c>
      <c r="B698" s="68" t="s">
        <v>638</v>
      </c>
      <c r="C698" s="69" t="s">
        <v>142</v>
      </c>
      <c r="D698" s="70">
        <v>0</v>
      </c>
      <c r="E698" s="71">
        <v>60.6</v>
      </c>
    </row>
    <row r="699" spans="1:5" ht="63" customHeight="1" x14ac:dyDescent="0.25">
      <c r="A699" s="67" t="s">
        <v>764</v>
      </c>
      <c r="B699" s="68" t="s">
        <v>765</v>
      </c>
      <c r="C699" s="69" t="s">
        <v>142</v>
      </c>
      <c r="D699" s="70">
        <v>0</v>
      </c>
      <c r="E699" s="71">
        <v>60.6</v>
      </c>
    </row>
    <row r="700" spans="1:5" x14ac:dyDescent="0.25">
      <c r="A700" s="67" t="s">
        <v>766</v>
      </c>
      <c r="B700" s="68" t="s">
        <v>767</v>
      </c>
      <c r="C700" s="69" t="s">
        <v>142</v>
      </c>
      <c r="D700" s="70">
        <v>0</v>
      </c>
      <c r="E700" s="71">
        <v>60.6</v>
      </c>
    </row>
    <row r="701" spans="1:5" x14ac:dyDescent="0.25">
      <c r="A701" s="67" t="s">
        <v>161</v>
      </c>
      <c r="B701" s="68" t="s">
        <v>767</v>
      </c>
      <c r="C701" s="69" t="s">
        <v>162</v>
      </c>
      <c r="D701" s="70">
        <v>0</v>
      </c>
      <c r="E701" s="71">
        <v>60.6</v>
      </c>
    </row>
    <row r="702" spans="1:5" x14ac:dyDescent="0.25">
      <c r="A702" s="67" t="s">
        <v>303</v>
      </c>
      <c r="B702" s="68" t="s">
        <v>767</v>
      </c>
      <c r="C702" s="69" t="s">
        <v>162</v>
      </c>
      <c r="D702" s="70">
        <v>113</v>
      </c>
      <c r="E702" s="71">
        <v>60.6</v>
      </c>
    </row>
    <row r="703" spans="1:5" ht="30.75" customHeight="1" x14ac:dyDescent="0.25">
      <c r="A703" s="67" t="s">
        <v>639</v>
      </c>
      <c r="B703" s="68" t="s">
        <v>640</v>
      </c>
      <c r="C703" s="69" t="s">
        <v>142</v>
      </c>
      <c r="D703" s="70">
        <v>0</v>
      </c>
      <c r="E703" s="71">
        <v>370.2</v>
      </c>
    </row>
    <row r="704" spans="1:5" ht="31.5" x14ac:dyDescent="0.25">
      <c r="A704" s="67" t="s">
        <v>641</v>
      </c>
      <c r="B704" s="68" t="s">
        <v>642</v>
      </c>
      <c r="C704" s="69" t="s">
        <v>142</v>
      </c>
      <c r="D704" s="70">
        <v>0</v>
      </c>
      <c r="E704" s="71">
        <v>370.2</v>
      </c>
    </row>
    <row r="705" spans="1:5" x14ac:dyDescent="0.25">
      <c r="A705" s="67" t="s">
        <v>643</v>
      </c>
      <c r="B705" s="68" t="s">
        <v>644</v>
      </c>
      <c r="C705" s="69" t="s">
        <v>142</v>
      </c>
      <c r="D705" s="70">
        <v>0</v>
      </c>
      <c r="E705" s="71">
        <v>370.2</v>
      </c>
    </row>
    <row r="706" spans="1:5" ht="15.75" customHeight="1" x14ac:dyDescent="0.25">
      <c r="A706" s="67" t="s">
        <v>149</v>
      </c>
      <c r="B706" s="68" t="s">
        <v>644</v>
      </c>
      <c r="C706" s="69" t="s">
        <v>150</v>
      </c>
      <c r="D706" s="70">
        <v>0</v>
      </c>
      <c r="E706" s="71">
        <v>370.2</v>
      </c>
    </row>
    <row r="707" spans="1:5" x14ac:dyDescent="0.25">
      <c r="A707" s="67" t="s">
        <v>303</v>
      </c>
      <c r="B707" s="68" t="s">
        <v>644</v>
      </c>
      <c r="C707" s="69" t="s">
        <v>150</v>
      </c>
      <c r="D707" s="70">
        <v>113</v>
      </c>
      <c r="E707" s="71">
        <v>370.2</v>
      </c>
    </row>
    <row r="708" spans="1:5" s="72" customFormat="1" x14ac:dyDescent="0.25">
      <c r="A708" s="181" t="s">
        <v>645</v>
      </c>
      <c r="B708" s="182"/>
      <c r="C708" s="182"/>
      <c r="D708" s="183"/>
      <c r="E708" s="66">
        <f>1531150.2+200</f>
        <v>1531350.2</v>
      </c>
    </row>
    <row r="709" spans="1:5" ht="25.5" customHeight="1" x14ac:dyDescent="0.25">
      <c r="A709" s="173"/>
      <c r="B709" s="172"/>
      <c r="C709" s="172"/>
      <c r="D709" s="172"/>
      <c r="E709" s="171"/>
    </row>
    <row r="710" spans="1:5" ht="11.25" customHeight="1" x14ac:dyDescent="0.25">
      <c r="A710" s="170"/>
      <c r="B710" s="59"/>
      <c r="C710" s="59"/>
      <c r="D710" s="59"/>
      <c r="E710" s="60"/>
    </row>
    <row r="711" spans="1:5" x14ac:dyDescent="0.25">
      <c r="A711" s="58" t="s">
        <v>746</v>
      </c>
      <c r="D711" s="178" t="s">
        <v>747</v>
      </c>
      <c r="E711" s="178"/>
    </row>
  </sheetData>
  <autoFilter ref="A18:E708" xr:uid="{00000000-0009-0000-0000-000001000000}"/>
  <mergeCells count="6">
    <mergeCell ref="A14:E14"/>
    <mergeCell ref="D711:E711"/>
    <mergeCell ref="A16:A17"/>
    <mergeCell ref="B16:D16"/>
    <mergeCell ref="E16:E17"/>
    <mergeCell ref="A708:D708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outlinePr summaryBelow="0"/>
  </sheetPr>
  <dimension ref="A9:F69"/>
  <sheetViews>
    <sheetView showGridLines="0" view="pageBreakPreview" zoomScaleSheetLayoutView="100" workbookViewId="0">
      <selection activeCell="F45" sqref="F45"/>
    </sheetView>
  </sheetViews>
  <sheetFormatPr defaultColWidth="9.140625" defaultRowHeight="15.75" x14ac:dyDescent="0.25"/>
  <cols>
    <col min="1" max="1" width="74.85546875" style="77" customWidth="1"/>
    <col min="2" max="2" width="8.28515625" style="77" customWidth="1"/>
    <col min="3" max="3" width="10.42578125" style="77" customWidth="1"/>
    <col min="4" max="4" width="17.28515625" style="77" customWidth="1"/>
    <col min="5" max="16384" width="9.140625" style="77"/>
  </cols>
  <sheetData>
    <row r="9" spans="1:4" s="74" customFormat="1" ht="12.75" x14ac:dyDescent="0.2"/>
    <row r="10" spans="1:4" s="74" customFormat="1" ht="12.75" x14ac:dyDescent="0.2"/>
    <row r="11" spans="1:4" s="74" customFormat="1" ht="12.75" x14ac:dyDescent="0.2"/>
    <row r="12" spans="1:4" s="74" customFormat="1" ht="12.75" x14ac:dyDescent="0.2"/>
    <row r="13" spans="1:4" s="74" customFormat="1" ht="12.75" x14ac:dyDescent="0.2"/>
    <row r="14" spans="1:4" s="74" customFormat="1" ht="12.75" x14ac:dyDescent="0.2"/>
    <row r="15" spans="1:4" s="74" customFormat="1" ht="31.5" customHeight="1" x14ac:dyDescent="0.2"/>
    <row r="16" spans="1:4" s="74" customFormat="1" ht="39" customHeight="1" x14ac:dyDescent="0.3">
      <c r="A16" s="187" t="s">
        <v>646</v>
      </c>
      <c r="B16" s="187"/>
      <c r="C16" s="187"/>
      <c r="D16" s="187"/>
    </row>
    <row r="17" spans="1:5" ht="16.5" customHeight="1" x14ac:dyDescent="0.25">
      <c r="A17" s="75"/>
      <c r="B17" s="76"/>
      <c r="C17" s="76"/>
      <c r="D17" s="76"/>
    </row>
    <row r="18" spans="1:5" x14ac:dyDescent="0.25">
      <c r="A18" s="188" t="s">
        <v>134</v>
      </c>
      <c r="B18" s="189" t="s">
        <v>135</v>
      </c>
      <c r="C18" s="189"/>
      <c r="D18" s="188" t="s">
        <v>136</v>
      </c>
    </row>
    <row r="19" spans="1:5" ht="18.600000000000001" customHeight="1" x14ac:dyDescent="0.25">
      <c r="A19" s="188"/>
      <c r="B19" s="78" t="s">
        <v>647</v>
      </c>
      <c r="C19" s="78" t="s">
        <v>648</v>
      </c>
      <c r="D19" s="188"/>
    </row>
    <row r="20" spans="1:5" ht="12.75" customHeight="1" x14ac:dyDescent="0.25">
      <c r="A20" s="79">
        <v>1</v>
      </c>
      <c r="B20" s="79">
        <v>2</v>
      </c>
      <c r="C20" s="79">
        <v>3</v>
      </c>
      <c r="D20" s="79">
        <v>4</v>
      </c>
    </row>
    <row r="21" spans="1:5" s="83" customFormat="1" x14ac:dyDescent="0.25">
      <c r="A21" s="80" t="s">
        <v>649</v>
      </c>
      <c r="B21" s="81">
        <v>1</v>
      </c>
      <c r="C21" s="81"/>
      <c r="D21" s="82">
        <f>D22+D23+D24+D25+D26+D27+D28+D29</f>
        <v>157714.20000000001</v>
      </c>
    </row>
    <row r="22" spans="1:5" ht="31.5" x14ac:dyDescent="0.25">
      <c r="A22" s="84" t="s">
        <v>439</v>
      </c>
      <c r="B22" s="85">
        <v>1</v>
      </c>
      <c r="C22" s="85">
        <v>2</v>
      </c>
      <c r="D22" s="86">
        <v>3828.1</v>
      </c>
      <c r="E22" s="87"/>
    </row>
    <row r="23" spans="1:5" ht="47.25" x14ac:dyDescent="0.25">
      <c r="A23" s="84" t="s">
        <v>610</v>
      </c>
      <c r="B23" s="85">
        <v>1</v>
      </c>
      <c r="C23" s="85">
        <v>3</v>
      </c>
      <c r="D23" s="86">
        <v>2124.4</v>
      </c>
    </row>
    <row r="24" spans="1:5" ht="47.25" x14ac:dyDescent="0.25">
      <c r="A24" s="84" t="s">
        <v>320</v>
      </c>
      <c r="B24" s="85">
        <v>1</v>
      </c>
      <c r="C24" s="85">
        <v>4</v>
      </c>
      <c r="D24" s="86">
        <v>53469.5</v>
      </c>
    </row>
    <row r="25" spans="1:5" x14ac:dyDescent="0.25">
      <c r="A25" s="84" t="s">
        <v>445</v>
      </c>
      <c r="B25" s="85">
        <v>1</v>
      </c>
      <c r="C25" s="85">
        <v>5</v>
      </c>
      <c r="D25" s="86">
        <v>31</v>
      </c>
    </row>
    <row r="26" spans="1:5" ht="31.5" x14ac:dyDescent="0.25">
      <c r="A26" s="84" t="s">
        <v>342</v>
      </c>
      <c r="B26" s="85">
        <v>1</v>
      </c>
      <c r="C26" s="85">
        <v>6</v>
      </c>
      <c r="D26" s="86">
        <v>17595.3</v>
      </c>
    </row>
    <row r="27" spans="1:5" x14ac:dyDescent="0.25">
      <c r="A27" s="84" t="s">
        <v>626</v>
      </c>
      <c r="B27" s="85">
        <v>1</v>
      </c>
      <c r="C27" s="85">
        <v>7</v>
      </c>
      <c r="D27" s="86">
        <v>160</v>
      </c>
    </row>
    <row r="28" spans="1:5" x14ac:dyDescent="0.25">
      <c r="A28" s="84" t="s">
        <v>631</v>
      </c>
      <c r="B28" s="85">
        <v>1</v>
      </c>
      <c r="C28" s="85">
        <v>11</v>
      </c>
      <c r="D28" s="86">
        <v>300</v>
      </c>
    </row>
    <row r="29" spans="1:5" x14ac:dyDescent="0.25">
      <c r="A29" s="84" t="s">
        <v>303</v>
      </c>
      <c r="B29" s="85">
        <v>1</v>
      </c>
      <c r="C29" s="85">
        <v>13</v>
      </c>
      <c r="D29" s="86">
        <v>80205.899999999994</v>
      </c>
    </row>
    <row r="30" spans="1:5" s="83" customFormat="1" x14ac:dyDescent="0.25">
      <c r="A30" s="80" t="s">
        <v>650</v>
      </c>
      <c r="B30" s="81">
        <v>2</v>
      </c>
      <c r="C30" s="81"/>
      <c r="D30" s="82">
        <v>80</v>
      </c>
    </row>
    <row r="31" spans="1:5" x14ac:dyDescent="0.25">
      <c r="A31" s="84" t="s">
        <v>636</v>
      </c>
      <c r="B31" s="85">
        <v>2</v>
      </c>
      <c r="C31" s="85">
        <v>4</v>
      </c>
      <c r="D31" s="86">
        <v>80</v>
      </c>
    </row>
    <row r="32" spans="1:5" s="83" customFormat="1" ht="31.5" x14ac:dyDescent="0.25">
      <c r="A32" s="80" t="s">
        <v>651</v>
      </c>
      <c r="B32" s="81">
        <v>3</v>
      </c>
      <c r="C32" s="81"/>
      <c r="D32" s="82">
        <f>D33</f>
        <v>6570.9</v>
      </c>
    </row>
    <row r="33" spans="1:4" ht="31.5" x14ac:dyDescent="0.25">
      <c r="A33" s="84" t="s">
        <v>504</v>
      </c>
      <c r="B33" s="85">
        <v>3</v>
      </c>
      <c r="C33" s="85">
        <v>14</v>
      </c>
      <c r="D33" s="86">
        <v>6570.9</v>
      </c>
    </row>
    <row r="34" spans="1:4" s="83" customFormat="1" x14ac:dyDescent="0.25">
      <c r="A34" s="80" t="s">
        <v>652</v>
      </c>
      <c r="B34" s="81">
        <v>4</v>
      </c>
      <c r="C34" s="81"/>
      <c r="D34" s="82">
        <f>D35+D36+D37</f>
        <v>3565.7000000000003</v>
      </c>
    </row>
    <row r="35" spans="1:4" x14ac:dyDescent="0.25">
      <c r="A35" s="84" t="s">
        <v>314</v>
      </c>
      <c r="B35" s="85">
        <v>4</v>
      </c>
      <c r="C35" s="85">
        <v>5</v>
      </c>
      <c r="D35" s="86">
        <v>2003.3</v>
      </c>
    </row>
    <row r="36" spans="1:4" x14ac:dyDescent="0.25">
      <c r="A36" s="84" t="s">
        <v>390</v>
      </c>
      <c r="B36" s="85">
        <v>4</v>
      </c>
      <c r="C36" s="85">
        <v>9</v>
      </c>
      <c r="D36" s="86">
        <v>1155</v>
      </c>
    </row>
    <row r="37" spans="1:4" x14ac:dyDescent="0.25">
      <c r="A37" s="84" t="s">
        <v>333</v>
      </c>
      <c r="B37" s="85">
        <v>4</v>
      </c>
      <c r="C37" s="85">
        <v>12</v>
      </c>
      <c r="D37" s="86">
        <v>407.4</v>
      </c>
    </row>
    <row r="38" spans="1:4" s="83" customFormat="1" x14ac:dyDescent="0.25">
      <c r="A38" s="80" t="s">
        <v>653</v>
      </c>
      <c r="B38" s="81">
        <v>5</v>
      </c>
      <c r="C38" s="81"/>
      <c r="D38" s="82">
        <f>D39+D40</f>
        <v>12702.4</v>
      </c>
    </row>
    <row r="39" spans="1:4" x14ac:dyDescent="0.25">
      <c r="A39" s="84" t="s">
        <v>375</v>
      </c>
      <c r="B39" s="85">
        <v>5</v>
      </c>
      <c r="C39" s="85">
        <v>1</v>
      </c>
      <c r="D39" s="86">
        <v>3.9</v>
      </c>
    </row>
    <row r="40" spans="1:4" x14ac:dyDescent="0.25">
      <c r="A40" s="84" t="s">
        <v>326</v>
      </c>
      <c r="B40" s="85">
        <v>5</v>
      </c>
      <c r="C40" s="85">
        <v>5</v>
      </c>
      <c r="D40" s="86">
        <v>12698.5</v>
      </c>
    </row>
    <row r="41" spans="1:4" s="83" customFormat="1" x14ac:dyDescent="0.25">
      <c r="A41" s="80" t="s">
        <v>654</v>
      </c>
      <c r="B41" s="81">
        <v>7</v>
      </c>
      <c r="C41" s="81"/>
      <c r="D41" s="82">
        <f>D42+D43+D44+D45+D46+D47</f>
        <v>1129955.9000000001</v>
      </c>
    </row>
    <row r="42" spans="1:4" x14ac:dyDescent="0.25">
      <c r="A42" s="84" t="s">
        <v>151</v>
      </c>
      <c r="B42" s="85">
        <v>7</v>
      </c>
      <c r="C42" s="85">
        <v>1</v>
      </c>
      <c r="D42" s="86">
        <v>292193</v>
      </c>
    </row>
    <row r="43" spans="1:4" x14ac:dyDescent="0.25">
      <c r="A43" s="84" t="s">
        <v>177</v>
      </c>
      <c r="B43" s="85">
        <v>7</v>
      </c>
      <c r="C43" s="85">
        <v>2</v>
      </c>
      <c r="D43" s="86">
        <f>750986.5+200</f>
        <v>751186.5</v>
      </c>
    </row>
    <row r="44" spans="1:4" x14ac:dyDescent="0.25">
      <c r="A44" s="84" t="s">
        <v>219</v>
      </c>
      <c r="B44" s="85">
        <v>7</v>
      </c>
      <c r="C44" s="85">
        <v>3</v>
      </c>
      <c r="D44" s="86">
        <v>65129.2</v>
      </c>
    </row>
    <row r="45" spans="1:4" ht="31.5" x14ac:dyDescent="0.25">
      <c r="A45" s="84" t="s">
        <v>158</v>
      </c>
      <c r="B45" s="85">
        <v>7</v>
      </c>
      <c r="C45" s="85">
        <v>5</v>
      </c>
      <c r="D45" s="86">
        <v>602.5</v>
      </c>
    </row>
    <row r="46" spans="1:4" x14ac:dyDescent="0.25">
      <c r="A46" s="84" t="s">
        <v>245</v>
      </c>
      <c r="B46" s="85">
        <v>7</v>
      </c>
      <c r="C46" s="85">
        <v>7</v>
      </c>
      <c r="D46" s="86">
        <v>2894.1</v>
      </c>
    </row>
    <row r="47" spans="1:4" x14ac:dyDescent="0.25">
      <c r="A47" s="84" t="s">
        <v>231</v>
      </c>
      <c r="B47" s="85">
        <v>7</v>
      </c>
      <c r="C47" s="85">
        <v>9</v>
      </c>
      <c r="D47" s="86">
        <v>17950.599999999999</v>
      </c>
    </row>
    <row r="48" spans="1:4" s="83" customFormat="1" x14ac:dyDescent="0.25">
      <c r="A48" s="80" t="s">
        <v>655</v>
      </c>
      <c r="B48" s="81">
        <v>8</v>
      </c>
      <c r="C48" s="81"/>
      <c r="D48" s="82">
        <f>D49+D50</f>
        <v>49624.9</v>
      </c>
    </row>
    <row r="49" spans="1:4" x14ac:dyDescent="0.25">
      <c r="A49" s="84" t="s">
        <v>256</v>
      </c>
      <c r="B49" s="85">
        <v>8</v>
      </c>
      <c r="C49" s="85">
        <v>1</v>
      </c>
      <c r="D49" s="86">
        <v>47664.5</v>
      </c>
    </row>
    <row r="50" spans="1:4" x14ac:dyDescent="0.25">
      <c r="A50" s="84" t="s">
        <v>293</v>
      </c>
      <c r="B50" s="85">
        <v>8</v>
      </c>
      <c r="C50" s="85">
        <v>4</v>
      </c>
      <c r="D50" s="86">
        <v>1960.4</v>
      </c>
    </row>
    <row r="51" spans="1:4" s="83" customFormat="1" x14ac:dyDescent="0.25">
      <c r="A51" s="80" t="s">
        <v>656</v>
      </c>
      <c r="B51" s="81">
        <v>9</v>
      </c>
      <c r="C51" s="81"/>
      <c r="D51" s="82">
        <f>D52</f>
        <v>170</v>
      </c>
    </row>
    <row r="52" spans="1:4" x14ac:dyDescent="0.25">
      <c r="A52" s="84" t="s">
        <v>567</v>
      </c>
      <c r="B52" s="85">
        <v>9</v>
      </c>
      <c r="C52" s="85">
        <v>9</v>
      </c>
      <c r="D52" s="86">
        <v>170</v>
      </c>
    </row>
    <row r="53" spans="1:4" s="83" customFormat="1" x14ac:dyDescent="0.25">
      <c r="A53" s="80" t="s">
        <v>657</v>
      </c>
      <c r="B53" s="81">
        <v>10</v>
      </c>
      <c r="C53" s="81"/>
      <c r="D53" s="82">
        <f>D54+D55+D56+D57</f>
        <v>27326.3</v>
      </c>
    </row>
    <row r="54" spans="1:4" x14ac:dyDescent="0.25">
      <c r="A54" s="84" t="s">
        <v>419</v>
      </c>
      <c r="B54" s="85">
        <v>10</v>
      </c>
      <c r="C54" s="85">
        <v>1</v>
      </c>
      <c r="D54" s="86">
        <v>6432.1</v>
      </c>
    </row>
    <row r="55" spans="1:4" x14ac:dyDescent="0.25">
      <c r="A55" s="84" t="s">
        <v>332</v>
      </c>
      <c r="B55" s="85">
        <v>10</v>
      </c>
      <c r="C55" s="85">
        <v>3</v>
      </c>
      <c r="D55" s="86">
        <v>12372</v>
      </c>
    </row>
    <row r="56" spans="1:4" x14ac:dyDescent="0.25">
      <c r="A56" s="84" t="s">
        <v>197</v>
      </c>
      <c r="B56" s="85">
        <v>10</v>
      </c>
      <c r="C56" s="85">
        <v>4</v>
      </c>
      <c r="D56" s="86">
        <v>8327.5</v>
      </c>
    </row>
    <row r="57" spans="1:4" x14ac:dyDescent="0.25">
      <c r="A57" s="84" t="s">
        <v>584</v>
      </c>
      <c r="B57" s="85">
        <v>10</v>
      </c>
      <c r="C57" s="85">
        <v>6</v>
      </c>
      <c r="D57" s="86">
        <v>194.7</v>
      </c>
    </row>
    <row r="58" spans="1:4" s="83" customFormat="1" x14ac:dyDescent="0.25">
      <c r="A58" s="80" t="s">
        <v>658</v>
      </c>
      <c r="B58" s="81">
        <v>11</v>
      </c>
      <c r="C58" s="81"/>
      <c r="D58" s="82">
        <f>D59</f>
        <v>1481</v>
      </c>
    </row>
    <row r="59" spans="1:4" x14ac:dyDescent="0.25">
      <c r="A59" s="84" t="s">
        <v>522</v>
      </c>
      <c r="B59" s="85">
        <v>11</v>
      </c>
      <c r="C59" s="85">
        <v>1</v>
      </c>
      <c r="D59" s="86">
        <v>1481</v>
      </c>
    </row>
    <row r="60" spans="1:4" s="83" customFormat="1" x14ac:dyDescent="0.25">
      <c r="A60" s="80" t="s">
        <v>659</v>
      </c>
      <c r="B60" s="81">
        <v>12</v>
      </c>
      <c r="C60" s="81"/>
      <c r="D60" s="82">
        <f>D61</f>
        <v>4001.7</v>
      </c>
    </row>
    <row r="61" spans="1:4" x14ac:dyDescent="0.25">
      <c r="A61" s="84" t="s">
        <v>396</v>
      </c>
      <c r="B61" s="85">
        <v>12</v>
      </c>
      <c r="C61" s="85">
        <v>2</v>
      </c>
      <c r="D61" s="86">
        <v>4001.7</v>
      </c>
    </row>
    <row r="62" spans="1:4" s="83" customFormat="1" ht="47.25" x14ac:dyDescent="0.25">
      <c r="A62" s="80" t="s">
        <v>660</v>
      </c>
      <c r="B62" s="81">
        <v>14</v>
      </c>
      <c r="C62" s="81"/>
      <c r="D62" s="82">
        <f>D63+D64</f>
        <v>138157.1</v>
      </c>
    </row>
    <row r="63" spans="1:4" ht="31.5" x14ac:dyDescent="0.25">
      <c r="A63" s="84" t="s">
        <v>356</v>
      </c>
      <c r="B63" s="85">
        <v>14</v>
      </c>
      <c r="C63" s="85">
        <v>1</v>
      </c>
      <c r="D63" s="86">
        <v>114914.4</v>
      </c>
    </row>
    <row r="64" spans="1:4" x14ac:dyDescent="0.25">
      <c r="A64" s="84" t="s">
        <v>353</v>
      </c>
      <c r="B64" s="85">
        <v>14</v>
      </c>
      <c r="C64" s="85">
        <v>3</v>
      </c>
      <c r="D64" s="86">
        <v>23242.7</v>
      </c>
    </row>
    <row r="65" spans="1:6" s="83" customFormat="1" x14ac:dyDescent="0.25">
      <c r="A65" s="184" t="s">
        <v>645</v>
      </c>
      <c r="B65" s="185"/>
      <c r="C65" s="186"/>
      <c r="D65" s="82">
        <f>1531150.2+200</f>
        <v>1531350.2</v>
      </c>
    </row>
    <row r="69" spans="1:6" ht="15.75" customHeight="1" x14ac:dyDescent="0.25">
      <c r="A69" s="56" t="s">
        <v>768</v>
      </c>
      <c r="B69" s="57"/>
      <c r="C69" s="58"/>
      <c r="D69" s="165" t="s">
        <v>747</v>
      </c>
      <c r="F69" s="87"/>
    </row>
  </sheetData>
  <autoFilter ref="A20:AB65" xr:uid="{00000000-0009-0000-0000-000002000000}"/>
  <mergeCells count="5">
    <mergeCell ref="A65:C65"/>
    <mergeCell ref="A16:D16"/>
    <mergeCell ref="A18:A19"/>
    <mergeCell ref="B18:C18"/>
    <mergeCell ref="D18:D19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1"/>
  <sheetViews>
    <sheetView showGridLines="0" workbookViewId="0">
      <selection activeCell="J7" sqref="J7"/>
    </sheetView>
  </sheetViews>
  <sheetFormatPr defaultColWidth="9.140625" defaultRowHeight="15.75" x14ac:dyDescent="0.25"/>
  <cols>
    <col min="1" max="1" width="59.28515625" style="58" customWidth="1"/>
    <col min="2" max="2" width="5.7109375" style="73" customWidth="1"/>
    <col min="3" max="3" width="7.140625" style="73" customWidth="1"/>
    <col min="4" max="4" width="10" style="73" customWidth="1"/>
    <col min="5" max="5" width="12.7109375" style="73" customWidth="1"/>
    <col min="6" max="6" width="8.140625" style="73" customWidth="1"/>
    <col min="7" max="7" width="11.85546875" style="58" bestFit="1" customWidth="1"/>
    <col min="8" max="233" width="9.140625" style="58" customWidth="1"/>
    <col min="234" max="16384" width="9.140625" style="58"/>
  </cols>
  <sheetData>
    <row r="1" spans="1:7" x14ac:dyDescent="0.25">
      <c r="A1" s="166"/>
      <c r="B1" s="167"/>
      <c r="C1" s="167"/>
      <c r="D1" s="167"/>
      <c r="E1" s="167"/>
      <c r="F1" s="167"/>
      <c r="G1" s="166"/>
    </row>
    <row r="2" spans="1:7" x14ac:dyDescent="0.25">
      <c r="A2" s="166"/>
      <c r="B2" s="167"/>
      <c r="C2" s="167"/>
      <c r="D2" s="167"/>
      <c r="E2" s="167"/>
      <c r="F2" s="167"/>
      <c r="G2" s="166"/>
    </row>
    <row r="3" spans="1:7" x14ac:dyDescent="0.25">
      <c r="A3" s="166"/>
      <c r="B3" s="167"/>
      <c r="C3" s="167"/>
      <c r="D3" s="167"/>
      <c r="E3" s="167"/>
      <c r="F3" s="167"/>
      <c r="G3" s="166"/>
    </row>
    <row r="4" spans="1:7" x14ac:dyDescent="0.25">
      <c r="A4" s="166"/>
      <c r="B4" s="167"/>
      <c r="C4" s="167"/>
      <c r="D4" s="167"/>
      <c r="E4" s="167"/>
      <c r="F4" s="167"/>
      <c r="G4" s="166"/>
    </row>
    <row r="5" spans="1:7" x14ac:dyDescent="0.25">
      <c r="A5" s="166"/>
      <c r="B5" s="167"/>
      <c r="C5" s="167"/>
      <c r="D5" s="167"/>
      <c r="E5" s="167"/>
      <c r="F5" s="167"/>
      <c r="G5" s="166"/>
    </row>
    <row r="6" spans="1:7" x14ac:dyDescent="0.25">
      <c r="A6" s="166"/>
      <c r="B6" s="167"/>
      <c r="C6" s="167"/>
      <c r="D6" s="167"/>
      <c r="E6" s="167"/>
      <c r="F6" s="167"/>
      <c r="G6" s="166"/>
    </row>
    <row r="7" spans="1:7" x14ac:dyDescent="0.25">
      <c r="A7" s="166"/>
      <c r="B7" s="167"/>
      <c r="C7" s="167"/>
      <c r="D7" s="167"/>
      <c r="E7" s="167"/>
      <c r="F7" s="167"/>
      <c r="G7" s="166"/>
    </row>
    <row r="8" spans="1:7" x14ac:dyDescent="0.25">
      <c r="A8" s="166"/>
      <c r="B8" s="167"/>
      <c r="C8" s="167"/>
      <c r="D8" s="167"/>
      <c r="E8" s="167"/>
      <c r="F8" s="167"/>
      <c r="G8" s="166"/>
    </row>
    <row r="9" spans="1:7" x14ac:dyDescent="0.25">
      <c r="A9" s="166"/>
      <c r="B9" s="167"/>
      <c r="C9" s="167"/>
      <c r="D9" s="167"/>
      <c r="E9" s="167"/>
      <c r="F9" s="167"/>
      <c r="G9" s="166"/>
    </row>
    <row r="10" spans="1:7" x14ac:dyDescent="0.25">
      <c r="A10" s="166"/>
      <c r="B10" s="167"/>
      <c r="C10" s="167"/>
      <c r="D10" s="167"/>
      <c r="E10" s="167"/>
      <c r="F10" s="167"/>
      <c r="G10" s="166"/>
    </row>
    <row r="11" spans="1:7" x14ac:dyDescent="0.25">
      <c r="A11" s="166"/>
      <c r="B11" s="167"/>
      <c r="C11" s="167"/>
      <c r="D11" s="167"/>
      <c r="E11" s="167"/>
      <c r="F11" s="167"/>
      <c r="G11" s="166"/>
    </row>
    <row r="12" spans="1:7" x14ac:dyDescent="0.25">
      <c r="A12" s="166"/>
      <c r="B12" s="167"/>
      <c r="C12" s="167"/>
      <c r="D12" s="167"/>
      <c r="E12" s="167"/>
      <c r="F12" s="167"/>
      <c r="G12" s="166"/>
    </row>
    <row r="13" spans="1:7" x14ac:dyDescent="0.25">
      <c r="A13" s="166"/>
      <c r="B13" s="167"/>
      <c r="C13" s="167"/>
      <c r="D13" s="167"/>
      <c r="E13" s="167"/>
      <c r="F13" s="167"/>
      <c r="G13" s="166"/>
    </row>
    <row r="14" spans="1:7" ht="39.75" customHeight="1" x14ac:dyDescent="0.3">
      <c r="A14" s="177" t="s">
        <v>661</v>
      </c>
      <c r="B14" s="177"/>
      <c r="C14" s="177"/>
      <c r="D14" s="177"/>
      <c r="E14" s="177"/>
      <c r="F14" s="177"/>
      <c r="G14" s="177"/>
    </row>
    <row r="15" spans="1:7" ht="16.5" customHeight="1" x14ac:dyDescent="0.25">
      <c r="A15" s="61"/>
      <c r="B15" s="59"/>
      <c r="C15" s="59"/>
      <c r="D15" s="59"/>
      <c r="E15" s="59"/>
      <c r="F15" s="59"/>
      <c r="G15" s="60"/>
    </row>
    <row r="16" spans="1:7" x14ac:dyDescent="0.25">
      <c r="A16" s="179" t="s">
        <v>134</v>
      </c>
      <c r="B16" s="190" t="s">
        <v>135</v>
      </c>
      <c r="C16" s="190"/>
      <c r="D16" s="190"/>
      <c r="E16" s="190"/>
      <c r="F16" s="190"/>
      <c r="G16" s="179" t="s">
        <v>136</v>
      </c>
    </row>
    <row r="17" spans="1:7" ht="24" x14ac:dyDescent="0.25">
      <c r="A17" s="179"/>
      <c r="B17" s="169" t="s">
        <v>662</v>
      </c>
      <c r="C17" s="169" t="s">
        <v>647</v>
      </c>
      <c r="D17" s="169" t="s">
        <v>648</v>
      </c>
      <c r="E17" s="169" t="s">
        <v>137</v>
      </c>
      <c r="F17" s="169" t="s">
        <v>138</v>
      </c>
      <c r="G17" s="179"/>
    </row>
    <row r="18" spans="1:7" ht="12.75" customHeight="1" x14ac:dyDescent="0.25">
      <c r="A18" s="88">
        <v>1</v>
      </c>
      <c r="B18" s="88">
        <v>2</v>
      </c>
      <c r="C18" s="88">
        <v>3</v>
      </c>
      <c r="D18" s="88">
        <v>4</v>
      </c>
      <c r="E18" s="88">
        <v>5</v>
      </c>
      <c r="F18" s="88">
        <v>6</v>
      </c>
      <c r="G18" s="88">
        <v>7</v>
      </c>
    </row>
    <row r="19" spans="1:7" s="72" customFormat="1" ht="31.5" x14ac:dyDescent="0.25">
      <c r="A19" s="89" t="s">
        <v>663</v>
      </c>
      <c r="B19" s="90">
        <v>904</v>
      </c>
      <c r="C19" s="91">
        <v>0</v>
      </c>
      <c r="D19" s="91">
        <v>0</v>
      </c>
      <c r="E19" s="63" t="s">
        <v>142</v>
      </c>
      <c r="F19" s="64" t="s">
        <v>142</v>
      </c>
      <c r="G19" s="66">
        <v>60620.800000000003</v>
      </c>
    </row>
    <row r="20" spans="1:7" x14ac:dyDescent="0.25">
      <c r="A20" s="92" t="s">
        <v>654</v>
      </c>
      <c r="B20" s="93">
        <v>904</v>
      </c>
      <c r="C20" s="94">
        <v>7</v>
      </c>
      <c r="D20" s="94">
        <v>0</v>
      </c>
      <c r="E20" s="68" t="s">
        <v>142</v>
      </c>
      <c r="F20" s="69" t="s">
        <v>142</v>
      </c>
      <c r="G20" s="71">
        <v>10995.8</v>
      </c>
    </row>
    <row r="21" spans="1:7" x14ac:dyDescent="0.25">
      <c r="A21" s="92" t="s">
        <v>219</v>
      </c>
      <c r="B21" s="93">
        <v>904</v>
      </c>
      <c r="C21" s="94">
        <v>7</v>
      </c>
      <c r="D21" s="94">
        <v>3</v>
      </c>
      <c r="E21" s="68" t="s">
        <v>142</v>
      </c>
      <c r="F21" s="69" t="s">
        <v>142</v>
      </c>
      <c r="G21" s="71">
        <v>10985.8</v>
      </c>
    </row>
    <row r="22" spans="1:7" ht="47.25" x14ac:dyDescent="0.25">
      <c r="A22" s="92" t="s">
        <v>248</v>
      </c>
      <c r="B22" s="93">
        <v>904</v>
      </c>
      <c r="C22" s="94">
        <v>7</v>
      </c>
      <c r="D22" s="94">
        <v>3</v>
      </c>
      <c r="E22" s="68" t="s">
        <v>249</v>
      </c>
      <c r="F22" s="69" t="s">
        <v>142</v>
      </c>
      <c r="G22" s="71">
        <v>10985.8</v>
      </c>
    </row>
    <row r="23" spans="1:7" ht="47.25" x14ac:dyDescent="0.25">
      <c r="A23" s="92" t="s">
        <v>250</v>
      </c>
      <c r="B23" s="93">
        <v>904</v>
      </c>
      <c r="C23" s="94">
        <v>7</v>
      </c>
      <c r="D23" s="94">
        <v>3</v>
      </c>
      <c r="E23" s="68" t="s">
        <v>251</v>
      </c>
      <c r="F23" s="69" t="s">
        <v>142</v>
      </c>
      <c r="G23" s="71">
        <v>10985.8</v>
      </c>
    </row>
    <row r="24" spans="1:7" ht="31.5" x14ac:dyDescent="0.25">
      <c r="A24" s="92" t="s">
        <v>276</v>
      </c>
      <c r="B24" s="93">
        <v>904</v>
      </c>
      <c r="C24" s="94">
        <v>7</v>
      </c>
      <c r="D24" s="94">
        <v>3</v>
      </c>
      <c r="E24" s="68" t="s">
        <v>277</v>
      </c>
      <c r="F24" s="69" t="s">
        <v>142</v>
      </c>
      <c r="G24" s="71">
        <v>10985.8</v>
      </c>
    </row>
    <row r="25" spans="1:7" x14ac:dyDescent="0.25">
      <c r="A25" s="92" t="s">
        <v>278</v>
      </c>
      <c r="B25" s="93">
        <v>904</v>
      </c>
      <c r="C25" s="94">
        <v>7</v>
      </c>
      <c r="D25" s="94">
        <v>3</v>
      </c>
      <c r="E25" s="68" t="s">
        <v>279</v>
      </c>
      <c r="F25" s="69" t="s">
        <v>142</v>
      </c>
      <c r="G25" s="71">
        <v>21</v>
      </c>
    </row>
    <row r="26" spans="1:7" x14ac:dyDescent="0.25">
      <c r="A26" s="92" t="s">
        <v>167</v>
      </c>
      <c r="B26" s="93">
        <v>904</v>
      </c>
      <c r="C26" s="94">
        <v>7</v>
      </c>
      <c r="D26" s="94">
        <v>3</v>
      </c>
      <c r="E26" s="68" t="s">
        <v>279</v>
      </c>
      <c r="F26" s="69" t="s">
        <v>168</v>
      </c>
      <c r="G26" s="71">
        <v>21</v>
      </c>
    </row>
    <row r="27" spans="1:7" x14ac:dyDescent="0.25">
      <c r="A27" s="92" t="s">
        <v>159</v>
      </c>
      <c r="B27" s="93">
        <v>904</v>
      </c>
      <c r="C27" s="94">
        <v>7</v>
      </c>
      <c r="D27" s="94">
        <v>3</v>
      </c>
      <c r="E27" s="68" t="s">
        <v>280</v>
      </c>
      <c r="F27" s="69" t="s">
        <v>142</v>
      </c>
      <c r="G27" s="71">
        <v>7810.5</v>
      </c>
    </row>
    <row r="28" spans="1:7" ht="61.5" customHeight="1" x14ac:dyDescent="0.25">
      <c r="A28" s="92" t="s">
        <v>165</v>
      </c>
      <c r="B28" s="93">
        <v>904</v>
      </c>
      <c r="C28" s="94">
        <v>7</v>
      </c>
      <c r="D28" s="94">
        <v>3</v>
      </c>
      <c r="E28" s="68" t="s">
        <v>280</v>
      </c>
      <c r="F28" s="69" t="s">
        <v>166</v>
      </c>
      <c r="G28" s="71">
        <v>7245.8</v>
      </c>
    </row>
    <row r="29" spans="1:7" ht="31.5" x14ac:dyDescent="0.25">
      <c r="A29" s="92" t="s">
        <v>149</v>
      </c>
      <c r="B29" s="93">
        <v>904</v>
      </c>
      <c r="C29" s="94">
        <v>7</v>
      </c>
      <c r="D29" s="94">
        <v>3</v>
      </c>
      <c r="E29" s="68" t="s">
        <v>280</v>
      </c>
      <c r="F29" s="69" t="s">
        <v>150</v>
      </c>
      <c r="G29" s="71">
        <v>472.1</v>
      </c>
    </row>
    <row r="30" spans="1:7" x14ac:dyDescent="0.25">
      <c r="A30" s="92" t="s">
        <v>161</v>
      </c>
      <c r="B30" s="93">
        <v>904</v>
      </c>
      <c r="C30" s="94">
        <v>7</v>
      </c>
      <c r="D30" s="94">
        <v>3</v>
      </c>
      <c r="E30" s="68" t="s">
        <v>280</v>
      </c>
      <c r="F30" s="69" t="s">
        <v>162</v>
      </c>
      <c r="G30" s="71">
        <v>92.6</v>
      </c>
    </row>
    <row r="31" spans="1:7" ht="141" customHeight="1" x14ac:dyDescent="0.25">
      <c r="A31" s="92" t="s">
        <v>222</v>
      </c>
      <c r="B31" s="93">
        <v>904</v>
      </c>
      <c r="C31" s="94">
        <v>7</v>
      </c>
      <c r="D31" s="94">
        <v>3</v>
      </c>
      <c r="E31" s="68" t="s">
        <v>281</v>
      </c>
      <c r="F31" s="69" t="s">
        <v>142</v>
      </c>
      <c r="G31" s="71">
        <v>3090.9</v>
      </c>
    </row>
    <row r="32" spans="1:7" ht="60.75" customHeight="1" x14ac:dyDescent="0.25">
      <c r="A32" s="92" t="s">
        <v>165</v>
      </c>
      <c r="B32" s="93">
        <v>904</v>
      </c>
      <c r="C32" s="94">
        <v>7</v>
      </c>
      <c r="D32" s="94">
        <v>3</v>
      </c>
      <c r="E32" s="68" t="s">
        <v>281</v>
      </c>
      <c r="F32" s="69" t="s">
        <v>166</v>
      </c>
      <c r="G32" s="71">
        <v>3090.9</v>
      </c>
    </row>
    <row r="33" spans="1:7" ht="31.5" x14ac:dyDescent="0.25">
      <c r="A33" s="92" t="s">
        <v>171</v>
      </c>
      <c r="B33" s="93">
        <v>904</v>
      </c>
      <c r="C33" s="94">
        <v>7</v>
      </c>
      <c r="D33" s="94">
        <v>3</v>
      </c>
      <c r="E33" s="68" t="s">
        <v>282</v>
      </c>
      <c r="F33" s="69" t="s">
        <v>142</v>
      </c>
      <c r="G33" s="71">
        <v>63.4</v>
      </c>
    </row>
    <row r="34" spans="1:7" ht="31.5" x14ac:dyDescent="0.25">
      <c r="A34" s="92" t="s">
        <v>149</v>
      </c>
      <c r="B34" s="93">
        <v>904</v>
      </c>
      <c r="C34" s="94">
        <v>7</v>
      </c>
      <c r="D34" s="94">
        <v>3</v>
      </c>
      <c r="E34" s="68" t="s">
        <v>282</v>
      </c>
      <c r="F34" s="69" t="s">
        <v>150</v>
      </c>
      <c r="G34" s="71">
        <v>63.4</v>
      </c>
    </row>
    <row r="35" spans="1:7" ht="31.5" x14ac:dyDescent="0.25">
      <c r="A35" s="92" t="s">
        <v>158</v>
      </c>
      <c r="B35" s="93">
        <v>904</v>
      </c>
      <c r="C35" s="94">
        <v>7</v>
      </c>
      <c r="D35" s="94">
        <v>5</v>
      </c>
      <c r="E35" s="68" t="s">
        <v>142</v>
      </c>
      <c r="F35" s="69" t="s">
        <v>142</v>
      </c>
      <c r="G35" s="71">
        <v>10</v>
      </c>
    </row>
    <row r="36" spans="1:7" ht="47.25" x14ac:dyDescent="0.25">
      <c r="A36" s="92" t="s">
        <v>248</v>
      </c>
      <c r="B36" s="93">
        <v>904</v>
      </c>
      <c r="C36" s="94">
        <v>7</v>
      </c>
      <c r="D36" s="94">
        <v>5</v>
      </c>
      <c r="E36" s="68" t="s">
        <v>249</v>
      </c>
      <c r="F36" s="69" t="s">
        <v>142</v>
      </c>
      <c r="G36" s="71">
        <v>10</v>
      </c>
    </row>
    <row r="37" spans="1:7" ht="47.25" x14ac:dyDescent="0.25">
      <c r="A37" s="92" t="s">
        <v>250</v>
      </c>
      <c r="B37" s="93">
        <v>904</v>
      </c>
      <c r="C37" s="94">
        <v>7</v>
      </c>
      <c r="D37" s="94">
        <v>5</v>
      </c>
      <c r="E37" s="68" t="s">
        <v>251</v>
      </c>
      <c r="F37" s="69" t="s">
        <v>142</v>
      </c>
      <c r="G37" s="71">
        <v>10</v>
      </c>
    </row>
    <row r="38" spans="1:7" x14ac:dyDescent="0.25">
      <c r="A38" s="92" t="s">
        <v>252</v>
      </c>
      <c r="B38" s="93">
        <v>904</v>
      </c>
      <c r="C38" s="94">
        <v>7</v>
      </c>
      <c r="D38" s="94">
        <v>5</v>
      </c>
      <c r="E38" s="68" t="s">
        <v>253</v>
      </c>
      <c r="F38" s="69" t="s">
        <v>142</v>
      </c>
      <c r="G38" s="71">
        <v>2.5</v>
      </c>
    </row>
    <row r="39" spans="1:7" ht="31.5" x14ac:dyDescent="0.25">
      <c r="A39" s="92" t="s">
        <v>156</v>
      </c>
      <c r="B39" s="93">
        <v>904</v>
      </c>
      <c r="C39" s="94">
        <v>7</v>
      </c>
      <c r="D39" s="94">
        <v>5</v>
      </c>
      <c r="E39" s="68" t="s">
        <v>254</v>
      </c>
      <c r="F39" s="69" t="s">
        <v>142</v>
      </c>
      <c r="G39" s="71">
        <v>2.5</v>
      </c>
    </row>
    <row r="40" spans="1:7" ht="31.5" x14ac:dyDescent="0.25">
      <c r="A40" s="92" t="s">
        <v>149</v>
      </c>
      <c r="B40" s="93">
        <v>904</v>
      </c>
      <c r="C40" s="94">
        <v>7</v>
      </c>
      <c r="D40" s="94">
        <v>5</v>
      </c>
      <c r="E40" s="68" t="s">
        <v>254</v>
      </c>
      <c r="F40" s="69" t="s">
        <v>150</v>
      </c>
      <c r="G40" s="71">
        <v>2.5</v>
      </c>
    </row>
    <row r="41" spans="1:7" ht="31.5" x14ac:dyDescent="0.25">
      <c r="A41" s="92" t="s">
        <v>266</v>
      </c>
      <c r="B41" s="93">
        <v>904</v>
      </c>
      <c r="C41" s="94">
        <v>7</v>
      </c>
      <c r="D41" s="94">
        <v>5</v>
      </c>
      <c r="E41" s="68" t="s">
        <v>267</v>
      </c>
      <c r="F41" s="69" t="s">
        <v>142</v>
      </c>
      <c r="G41" s="71">
        <v>7.5</v>
      </c>
    </row>
    <row r="42" spans="1:7" ht="31.5" x14ac:dyDescent="0.25">
      <c r="A42" s="92" t="s">
        <v>156</v>
      </c>
      <c r="B42" s="93">
        <v>904</v>
      </c>
      <c r="C42" s="94">
        <v>7</v>
      </c>
      <c r="D42" s="94">
        <v>5</v>
      </c>
      <c r="E42" s="68" t="s">
        <v>270</v>
      </c>
      <c r="F42" s="69" t="s">
        <v>142</v>
      </c>
      <c r="G42" s="71">
        <v>7.5</v>
      </c>
    </row>
    <row r="43" spans="1:7" ht="31.5" x14ac:dyDescent="0.25">
      <c r="A43" s="92" t="s">
        <v>149</v>
      </c>
      <c r="B43" s="93">
        <v>904</v>
      </c>
      <c r="C43" s="94">
        <v>7</v>
      </c>
      <c r="D43" s="94">
        <v>5</v>
      </c>
      <c r="E43" s="68" t="s">
        <v>270</v>
      </c>
      <c r="F43" s="69" t="s">
        <v>150</v>
      </c>
      <c r="G43" s="71">
        <v>7.5</v>
      </c>
    </row>
    <row r="44" spans="1:7" x14ac:dyDescent="0.25">
      <c r="A44" s="92" t="s">
        <v>655</v>
      </c>
      <c r="B44" s="93">
        <v>904</v>
      </c>
      <c r="C44" s="94">
        <v>8</v>
      </c>
      <c r="D44" s="94">
        <v>0</v>
      </c>
      <c r="E44" s="68" t="s">
        <v>142</v>
      </c>
      <c r="F44" s="69" t="s">
        <v>142</v>
      </c>
      <c r="G44" s="71">
        <v>49625</v>
      </c>
    </row>
    <row r="45" spans="1:7" x14ac:dyDescent="0.25">
      <c r="A45" s="92" t="s">
        <v>256</v>
      </c>
      <c r="B45" s="93">
        <v>904</v>
      </c>
      <c r="C45" s="94">
        <v>8</v>
      </c>
      <c r="D45" s="94">
        <v>1</v>
      </c>
      <c r="E45" s="68" t="s">
        <v>142</v>
      </c>
      <c r="F45" s="69" t="s">
        <v>142</v>
      </c>
      <c r="G45" s="71">
        <v>47664.6</v>
      </c>
    </row>
    <row r="46" spans="1:7" ht="47.25" x14ac:dyDescent="0.25">
      <c r="A46" s="92" t="s">
        <v>248</v>
      </c>
      <c r="B46" s="93">
        <v>904</v>
      </c>
      <c r="C46" s="94">
        <v>8</v>
      </c>
      <c r="D46" s="94">
        <v>1</v>
      </c>
      <c r="E46" s="68" t="s">
        <v>249</v>
      </c>
      <c r="F46" s="69" t="s">
        <v>142</v>
      </c>
      <c r="G46" s="71">
        <v>47232.4</v>
      </c>
    </row>
    <row r="47" spans="1:7" ht="47.25" x14ac:dyDescent="0.25">
      <c r="A47" s="92" t="s">
        <v>250</v>
      </c>
      <c r="B47" s="93">
        <v>904</v>
      </c>
      <c r="C47" s="94">
        <v>8</v>
      </c>
      <c r="D47" s="94">
        <v>1</v>
      </c>
      <c r="E47" s="68" t="s">
        <v>251</v>
      </c>
      <c r="F47" s="69" t="s">
        <v>142</v>
      </c>
      <c r="G47" s="71">
        <v>47232.4</v>
      </c>
    </row>
    <row r="48" spans="1:7" x14ac:dyDescent="0.25">
      <c r="A48" s="92" t="s">
        <v>252</v>
      </c>
      <c r="B48" s="93">
        <v>904</v>
      </c>
      <c r="C48" s="94">
        <v>8</v>
      </c>
      <c r="D48" s="94">
        <v>1</v>
      </c>
      <c r="E48" s="68" t="s">
        <v>253</v>
      </c>
      <c r="F48" s="69" t="s">
        <v>142</v>
      </c>
      <c r="G48" s="71">
        <v>3311.4</v>
      </c>
    </row>
    <row r="49" spans="1:7" x14ac:dyDescent="0.25">
      <c r="A49" s="92" t="s">
        <v>159</v>
      </c>
      <c r="B49" s="93">
        <v>904</v>
      </c>
      <c r="C49" s="94">
        <v>8</v>
      </c>
      <c r="D49" s="94">
        <v>1</v>
      </c>
      <c r="E49" s="68" t="s">
        <v>255</v>
      </c>
      <c r="F49" s="69" t="s">
        <v>142</v>
      </c>
      <c r="G49" s="71">
        <v>2367.1999999999998</v>
      </c>
    </row>
    <row r="50" spans="1:7" ht="62.25" customHeight="1" x14ac:dyDescent="0.25">
      <c r="A50" s="92" t="s">
        <v>165</v>
      </c>
      <c r="B50" s="93">
        <v>904</v>
      </c>
      <c r="C50" s="94">
        <v>8</v>
      </c>
      <c r="D50" s="94">
        <v>1</v>
      </c>
      <c r="E50" s="68" t="s">
        <v>255</v>
      </c>
      <c r="F50" s="69" t="s">
        <v>166</v>
      </c>
      <c r="G50" s="71">
        <v>1986.5</v>
      </c>
    </row>
    <row r="51" spans="1:7" ht="31.5" x14ac:dyDescent="0.25">
      <c r="A51" s="92" t="s">
        <v>149</v>
      </c>
      <c r="B51" s="93">
        <v>904</v>
      </c>
      <c r="C51" s="94">
        <v>8</v>
      </c>
      <c r="D51" s="94">
        <v>1</v>
      </c>
      <c r="E51" s="68" t="s">
        <v>255</v>
      </c>
      <c r="F51" s="69" t="s">
        <v>150</v>
      </c>
      <c r="G51" s="71">
        <v>372.9</v>
      </c>
    </row>
    <row r="52" spans="1:7" x14ac:dyDescent="0.25">
      <c r="A52" s="92" t="s">
        <v>161</v>
      </c>
      <c r="B52" s="93">
        <v>904</v>
      </c>
      <c r="C52" s="94">
        <v>8</v>
      </c>
      <c r="D52" s="94">
        <v>1</v>
      </c>
      <c r="E52" s="68" t="s">
        <v>255</v>
      </c>
      <c r="F52" s="69" t="s">
        <v>162</v>
      </c>
      <c r="G52" s="71">
        <v>7.8</v>
      </c>
    </row>
    <row r="53" spans="1:7" ht="141" customHeight="1" x14ac:dyDescent="0.25">
      <c r="A53" s="92" t="s">
        <v>222</v>
      </c>
      <c r="B53" s="93">
        <v>904</v>
      </c>
      <c r="C53" s="94">
        <v>8</v>
      </c>
      <c r="D53" s="94">
        <v>1</v>
      </c>
      <c r="E53" s="68" t="s">
        <v>257</v>
      </c>
      <c r="F53" s="69" t="s">
        <v>142</v>
      </c>
      <c r="G53" s="71">
        <v>855.2</v>
      </c>
    </row>
    <row r="54" spans="1:7" ht="62.25" customHeight="1" x14ac:dyDescent="0.25">
      <c r="A54" s="92" t="s">
        <v>165</v>
      </c>
      <c r="B54" s="93">
        <v>904</v>
      </c>
      <c r="C54" s="94">
        <v>8</v>
      </c>
      <c r="D54" s="94">
        <v>1</v>
      </c>
      <c r="E54" s="68" t="s">
        <v>257</v>
      </c>
      <c r="F54" s="69" t="s">
        <v>166</v>
      </c>
      <c r="G54" s="71">
        <v>855.2</v>
      </c>
    </row>
    <row r="55" spans="1:7" ht="31.5" x14ac:dyDescent="0.25">
      <c r="A55" s="92" t="s">
        <v>171</v>
      </c>
      <c r="B55" s="93">
        <v>904</v>
      </c>
      <c r="C55" s="94">
        <v>8</v>
      </c>
      <c r="D55" s="94">
        <v>1</v>
      </c>
      <c r="E55" s="68" t="s">
        <v>258</v>
      </c>
      <c r="F55" s="69" t="s">
        <v>142</v>
      </c>
      <c r="G55" s="71">
        <v>89</v>
      </c>
    </row>
    <row r="56" spans="1:7" ht="31.5" x14ac:dyDescent="0.25">
      <c r="A56" s="92" t="s">
        <v>149</v>
      </c>
      <c r="B56" s="93">
        <v>904</v>
      </c>
      <c r="C56" s="94">
        <v>8</v>
      </c>
      <c r="D56" s="94">
        <v>1</v>
      </c>
      <c r="E56" s="68" t="s">
        <v>258</v>
      </c>
      <c r="F56" s="69" t="s">
        <v>150</v>
      </c>
      <c r="G56" s="71">
        <v>89</v>
      </c>
    </row>
    <row r="57" spans="1:7" ht="31.5" x14ac:dyDescent="0.25">
      <c r="A57" s="92" t="s">
        <v>259</v>
      </c>
      <c r="B57" s="93">
        <v>904</v>
      </c>
      <c r="C57" s="94">
        <v>8</v>
      </c>
      <c r="D57" s="94">
        <v>1</v>
      </c>
      <c r="E57" s="68" t="s">
        <v>260</v>
      </c>
      <c r="F57" s="69" t="s">
        <v>142</v>
      </c>
      <c r="G57" s="71">
        <v>25600.799999999999</v>
      </c>
    </row>
    <row r="58" spans="1:7" x14ac:dyDescent="0.25">
      <c r="A58" s="92" t="s">
        <v>159</v>
      </c>
      <c r="B58" s="93">
        <v>904</v>
      </c>
      <c r="C58" s="94">
        <v>8</v>
      </c>
      <c r="D58" s="94">
        <v>1</v>
      </c>
      <c r="E58" s="68" t="s">
        <v>261</v>
      </c>
      <c r="F58" s="69" t="s">
        <v>142</v>
      </c>
      <c r="G58" s="71">
        <v>18075.5</v>
      </c>
    </row>
    <row r="59" spans="1:7" ht="62.25" customHeight="1" x14ac:dyDescent="0.25">
      <c r="A59" s="92" t="s">
        <v>165</v>
      </c>
      <c r="B59" s="93">
        <v>904</v>
      </c>
      <c r="C59" s="94">
        <v>8</v>
      </c>
      <c r="D59" s="94">
        <v>1</v>
      </c>
      <c r="E59" s="68" t="s">
        <v>261</v>
      </c>
      <c r="F59" s="69" t="s">
        <v>166</v>
      </c>
      <c r="G59" s="71">
        <v>14310.6</v>
      </c>
    </row>
    <row r="60" spans="1:7" ht="31.5" x14ac:dyDescent="0.25">
      <c r="A60" s="92" t="s">
        <v>149</v>
      </c>
      <c r="B60" s="93">
        <v>904</v>
      </c>
      <c r="C60" s="94">
        <v>8</v>
      </c>
      <c r="D60" s="94">
        <v>1</v>
      </c>
      <c r="E60" s="68" t="s">
        <v>261</v>
      </c>
      <c r="F60" s="69" t="s">
        <v>150</v>
      </c>
      <c r="G60" s="71">
        <v>3754.6</v>
      </c>
    </row>
    <row r="61" spans="1:7" x14ac:dyDescent="0.25">
      <c r="A61" s="92" t="s">
        <v>161</v>
      </c>
      <c r="B61" s="93">
        <v>904</v>
      </c>
      <c r="C61" s="94">
        <v>8</v>
      </c>
      <c r="D61" s="94">
        <v>1</v>
      </c>
      <c r="E61" s="68" t="s">
        <v>261</v>
      </c>
      <c r="F61" s="69" t="s">
        <v>162</v>
      </c>
      <c r="G61" s="71">
        <v>10.3</v>
      </c>
    </row>
    <row r="62" spans="1:7" ht="141" customHeight="1" x14ac:dyDescent="0.25">
      <c r="A62" s="92" t="s">
        <v>222</v>
      </c>
      <c r="B62" s="93">
        <v>904</v>
      </c>
      <c r="C62" s="94">
        <v>8</v>
      </c>
      <c r="D62" s="94">
        <v>1</v>
      </c>
      <c r="E62" s="68" t="s">
        <v>262</v>
      </c>
      <c r="F62" s="69" t="s">
        <v>142</v>
      </c>
      <c r="G62" s="71">
        <v>6556.5</v>
      </c>
    </row>
    <row r="63" spans="1:7" ht="62.25" customHeight="1" x14ac:dyDescent="0.25">
      <c r="A63" s="92" t="s">
        <v>165</v>
      </c>
      <c r="B63" s="93">
        <v>904</v>
      </c>
      <c r="C63" s="94">
        <v>8</v>
      </c>
      <c r="D63" s="94">
        <v>1</v>
      </c>
      <c r="E63" s="68" t="s">
        <v>262</v>
      </c>
      <c r="F63" s="69" t="s">
        <v>166</v>
      </c>
      <c r="G63" s="71">
        <v>6556.5</v>
      </c>
    </row>
    <row r="64" spans="1:7" ht="63" x14ac:dyDescent="0.25">
      <c r="A64" s="92" t="s">
        <v>758</v>
      </c>
      <c r="B64" s="93">
        <v>904</v>
      </c>
      <c r="C64" s="94">
        <v>8</v>
      </c>
      <c r="D64" s="94">
        <v>1</v>
      </c>
      <c r="E64" s="68" t="s">
        <v>759</v>
      </c>
      <c r="F64" s="69" t="s">
        <v>142</v>
      </c>
      <c r="G64" s="71">
        <v>367.2</v>
      </c>
    </row>
    <row r="65" spans="1:7" ht="31.5" x14ac:dyDescent="0.25">
      <c r="A65" s="92" t="s">
        <v>149</v>
      </c>
      <c r="B65" s="93">
        <v>904</v>
      </c>
      <c r="C65" s="94">
        <v>8</v>
      </c>
      <c r="D65" s="94">
        <v>1</v>
      </c>
      <c r="E65" s="68" t="s">
        <v>759</v>
      </c>
      <c r="F65" s="69" t="s">
        <v>150</v>
      </c>
      <c r="G65" s="71">
        <v>367.2</v>
      </c>
    </row>
    <row r="66" spans="1:7" ht="31.5" x14ac:dyDescent="0.25">
      <c r="A66" s="92" t="s">
        <v>263</v>
      </c>
      <c r="B66" s="93">
        <v>904</v>
      </c>
      <c r="C66" s="94">
        <v>8</v>
      </c>
      <c r="D66" s="94">
        <v>1</v>
      </c>
      <c r="E66" s="68" t="s">
        <v>264</v>
      </c>
      <c r="F66" s="69" t="s">
        <v>142</v>
      </c>
      <c r="G66" s="71">
        <v>74.099999999999994</v>
      </c>
    </row>
    <row r="67" spans="1:7" ht="31.5" x14ac:dyDescent="0.25">
      <c r="A67" s="92" t="s">
        <v>149</v>
      </c>
      <c r="B67" s="93">
        <v>904</v>
      </c>
      <c r="C67" s="94">
        <v>8</v>
      </c>
      <c r="D67" s="94">
        <v>1</v>
      </c>
      <c r="E67" s="68" t="s">
        <v>264</v>
      </c>
      <c r="F67" s="69" t="s">
        <v>150</v>
      </c>
      <c r="G67" s="71">
        <v>74.099999999999994</v>
      </c>
    </row>
    <row r="68" spans="1:7" ht="31.5" x14ac:dyDescent="0.25">
      <c r="A68" s="92" t="s">
        <v>171</v>
      </c>
      <c r="B68" s="93">
        <v>904</v>
      </c>
      <c r="C68" s="94">
        <v>8</v>
      </c>
      <c r="D68" s="94">
        <v>1</v>
      </c>
      <c r="E68" s="68" t="s">
        <v>265</v>
      </c>
      <c r="F68" s="69" t="s">
        <v>142</v>
      </c>
      <c r="G68" s="71">
        <v>527.5</v>
      </c>
    </row>
    <row r="69" spans="1:7" ht="31.5" x14ac:dyDescent="0.25">
      <c r="A69" s="92" t="s">
        <v>149</v>
      </c>
      <c r="B69" s="93">
        <v>904</v>
      </c>
      <c r="C69" s="94">
        <v>8</v>
      </c>
      <c r="D69" s="94">
        <v>1</v>
      </c>
      <c r="E69" s="68" t="s">
        <v>265</v>
      </c>
      <c r="F69" s="69" t="s">
        <v>150</v>
      </c>
      <c r="G69" s="71">
        <v>527.5</v>
      </c>
    </row>
    <row r="70" spans="1:7" ht="31.5" x14ac:dyDescent="0.25">
      <c r="A70" s="92" t="s">
        <v>266</v>
      </c>
      <c r="B70" s="93">
        <v>904</v>
      </c>
      <c r="C70" s="94">
        <v>8</v>
      </c>
      <c r="D70" s="94">
        <v>1</v>
      </c>
      <c r="E70" s="68" t="s">
        <v>267</v>
      </c>
      <c r="F70" s="69" t="s">
        <v>142</v>
      </c>
      <c r="G70" s="71">
        <v>18220.2</v>
      </c>
    </row>
    <row r="71" spans="1:7" ht="47.25" x14ac:dyDescent="0.25">
      <c r="A71" s="92" t="s">
        <v>268</v>
      </c>
      <c r="B71" s="93">
        <v>904</v>
      </c>
      <c r="C71" s="94">
        <v>8</v>
      </c>
      <c r="D71" s="94">
        <v>1</v>
      </c>
      <c r="E71" s="68" t="s">
        <v>269</v>
      </c>
      <c r="F71" s="69" t="s">
        <v>142</v>
      </c>
      <c r="G71" s="71">
        <v>1843.3</v>
      </c>
    </row>
    <row r="72" spans="1:7" ht="31.5" x14ac:dyDescent="0.25">
      <c r="A72" s="92" t="s">
        <v>149</v>
      </c>
      <c r="B72" s="93">
        <v>904</v>
      </c>
      <c r="C72" s="94">
        <v>8</v>
      </c>
      <c r="D72" s="94">
        <v>1</v>
      </c>
      <c r="E72" s="68" t="s">
        <v>269</v>
      </c>
      <c r="F72" s="69" t="s">
        <v>150</v>
      </c>
      <c r="G72" s="71">
        <v>1843.3</v>
      </c>
    </row>
    <row r="73" spans="1:7" x14ac:dyDescent="0.25">
      <c r="A73" s="92" t="s">
        <v>159</v>
      </c>
      <c r="B73" s="93">
        <v>904</v>
      </c>
      <c r="C73" s="94">
        <v>8</v>
      </c>
      <c r="D73" s="94">
        <v>1</v>
      </c>
      <c r="E73" s="68" t="s">
        <v>271</v>
      </c>
      <c r="F73" s="69" t="s">
        <v>142</v>
      </c>
      <c r="G73" s="71">
        <v>9315.2000000000007</v>
      </c>
    </row>
    <row r="74" spans="1:7" ht="62.25" customHeight="1" x14ac:dyDescent="0.25">
      <c r="A74" s="92" t="s">
        <v>165</v>
      </c>
      <c r="B74" s="93">
        <v>904</v>
      </c>
      <c r="C74" s="94">
        <v>8</v>
      </c>
      <c r="D74" s="94">
        <v>1</v>
      </c>
      <c r="E74" s="68" t="s">
        <v>271</v>
      </c>
      <c r="F74" s="69" t="s">
        <v>166</v>
      </c>
      <c r="G74" s="71">
        <v>7656.6</v>
      </c>
    </row>
    <row r="75" spans="1:7" ht="31.5" x14ac:dyDescent="0.25">
      <c r="A75" s="92" t="s">
        <v>149</v>
      </c>
      <c r="B75" s="93">
        <v>904</v>
      </c>
      <c r="C75" s="94">
        <v>8</v>
      </c>
      <c r="D75" s="94">
        <v>1</v>
      </c>
      <c r="E75" s="68" t="s">
        <v>271</v>
      </c>
      <c r="F75" s="69" t="s">
        <v>150</v>
      </c>
      <c r="G75" s="71">
        <v>1642.3</v>
      </c>
    </row>
    <row r="76" spans="1:7" x14ac:dyDescent="0.25">
      <c r="A76" s="92" t="s">
        <v>161</v>
      </c>
      <c r="B76" s="93">
        <v>904</v>
      </c>
      <c r="C76" s="94">
        <v>8</v>
      </c>
      <c r="D76" s="94">
        <v>1</v>
      </c>
      <c r="E76" s="68" t="s">
        <v>271</v>
      </c>
      <c r="F76" s="69" t="s">
        <v>162</v>
      </c>
      <c r="G76" s="71">
        <v>16.3</v>
      </c>
    </row>
    <row r="77" spans="1:7" ht="141" customHeight="1" x14ac:dyDescent="0.25">
      <c r="A77" s="92" t="s">
        <v>222</v>
      </c>
      <c r="B77" s="93">
        <v>904</v>
      </c>
      <c r="C77" s="94">
        <v>8</v>
      </c>
      <c r="D77" s="94">
        <v>1</v>
      </c>
      <c r="E77" s="68" t="s">
        <v>272</v>
      </c>
      <c r="F77" s="69" t="s">
        <v>142</v>
      </c>
      <c r="G77" s="71">
        <v>3895.9</v>
      </c>
    </row>
    <row r="78" spans="1:7" ht="62.25" customHeight="1" x14ac:dyDescent="0.25">
      <c r="A78" s="92" t="s">
        <v>165</v>
      </c>
      <c r="B78" s="93">
        <v>904</v>
      </c>
      <c r="C78" s="94">
        <v>8</v>
      </c>
      <c r="D78" s="94">
        <v>1</v>
      </c>
      <c r="E78" s="68" t="s">
        <v>272</v>
      </c>
      <c r="F78" s="69" t="s">
        <v>166</v>
      </c>
      <c r="G78" s="71">
        <v>3895.9</v>
      </c>
    </row>
    <row r="79" spans="1:7" ht="47.25" x14ac:dyDescent="0.25">
      <c r="A79" s="92" t="s">
        <v>273</v>
      </c>
      <c r="B79" s="93">
        <v>904</v>
      </c>
      <c r="C79" s="94">
        <v>8</v>
      </c>
      <c r="D79" s="94">
        <v>1</v>
      </c>
      <c r="E79" s="68" t="s">
        <v>274</v>
      </c>
      <c r="F79" s="69" t="s">
        <v>142</v>
      </c>
      <c r="G79" s="71">
        <v>3000</v>
      </c>
    </row>
    <row r="80" spans="1:7" ht="31.5" x14ac:dyDescent="0.25">
      <c r="A80" s="92" t="s">
        <v>149</v>
      </c>
      <c r="B80" s="93">
        <v>904</v>
      </c>
      <c r="C80" s="94">
        <v>8</v>
      </c>
      <c r="D80" s="94">
        <v>1</v>
      </c>
      <c r="E80" s="68" t="s">
        <v>274</v>
      </c>
      <c r="F80" s="69" t="s">
        <v>150</v>
      </c>
      <c r="G80" s="71">
        <v>3000</v>
      </c>
    </row>
    <row r="81" spans="1:7" ht="31.5" x14ac:dyDescent="0.25">
      <c r="A81" s="92" t="s">
        <v>171</v>
      </c>
      <c r="B81" s="93">
        <v>904</v>
      </c>
      <c r="C81" s="94">
        <v>8</v>
      </c>
      <c r="D81" s="94">
        <v>1</v>
      </c>
      <c r="E81" s="68" t="s">
        <v>275</v>
      </c>
      <c r="F81" s="69" t="s">
        <v>142</v>
      </c>
      <c r="G81" s="71">
        <v>165.8</v>
      </c>
    </row>
    <row r="82" spans="1:7" ht="31.5" x14ac:dyDescent="0.25">
      <c r="A82" s="92" t="s">
        <v>149</v>
      </c>
      <c r="B82" s="93">
        <v>904</v>
      </c>
      <c r="C82" s="94">
        <v>8</v>
      </c>
      <c r="D82" s="94">
        <v>1</v>
      </c>
      <c r="E82" s="68" t="s">
        <v>275</v>
      </c>
      <c r="F82" s="69" t="s">
        <v>150</v>
      </c>
      <c r="G82" s="71">
        <v>165.8</v>
      </c>
    </row>
    <row r="83" spans="1:7" ht="31.5" x14ac:dyDescent="0.25">
      <c r="A83" s="92" t="s">
        <v>283</v>
      </c>
      <c r="B83" s="93">
        <v>904</v>
      </c>
      <c r="C83" s="94">
        <v>8</v>
      </c>
      <c r="D83" s="94">
        <v>1</v>
      </c>
      <c r="E83" s="68" t="s">
        <v>284</v>
      </c>
      <c r="F83" s="69" t="s">
        <v>142</v>
      </c>
      <c r="G83" s="71">
        <v>100</v>
      </c>
    </row>
    <row r="84" spans="1:7" ht="31.5" x14ac:dyDescent="0.25">
      <c r="A84" s="92" t="s">
        <v>285</v>
      </c>
      <c r="B84" s="93">
        <v>904</v>
      </c>
      <c r="C84" s="94">
        <v>8</v>
      </c>
      <c r="D84" s="94">
        <v>1</v>
      </c>
      <c r="E84" s="68" t="s">
        <v>286</v>
      </c>
      <c r="F84" s="69" t="s">
        <v>142</v>
      </c>
      <c r="G84" s="71">
        <v>100</v>
      </c>
    </row>
    <row r="85" spans="1:7" ht="31.5" x14ac:dyDescent="0.25">
      <c r="A85" s="92" t="s">
        <v>149</v>
      </c>
      <c r="B85" s="93">
        <v>904</v>
      </c>
      <c r="C85" s="94">
        <v>8</v>
      </c>
      <c r="D85" s="94">
        <v>1</v>
      </c>
      <c r="E85" s="68" t="s">
        <v>286</v>
      </c>
      <c r="F85" s="69" t="s">
        <v>150</v>
      </c>
      <c r="G85" s="71">
        <v>100</v>
      </c>
    </row>
    <row r="86" spans="1:7" ht="46.5" customHeight="1" x14ac:dyDescent="0.25">
      <c r="A86" s="92" t="s">
        <v>295</v>
      </c>
      <c r="B86" s="93">
        <v>904</v>
      </c>
      <c r="C86" s="94">
        <v>8</v>
      </c>
      <c r="D86" s="94">
        <v>1</v>
      </c>
      <c r="E86" s="68" t="s">
        <v>296</v>
      </c>
      <c r="F86" s="69" t="s">
        <v>142</v>
      </c>
      <c r="G86" s="71">
        <v>205</v>
      </c>
    </row>
    <row r="87" spans="1:7" ht="63" x14ac:dyDescent="0.25">
      <c r="A87" s="92" t="s">
        <v>315</v>
      </c>
      <c r="B87" s="93">
        <v>904</v>
      </c>
      <c r="C87" s="94">
        <v>8</v>
      </c>
      <c r="D87" s="94">
        <v>1</v>
      </c>
      <c r="E87" s="68" t="s">
        <v>316</v>
      </c>
      <c r="F87" s="69" t="s">
        <v>142</v>
      </c>
      <c r="G87" s="71">
        <v>205</v>
      </c>
    </row>
    <row r="88" spans="1:7" ht="47.25" x14ac:dyDescent="0.25">
      <c r="A88" s="92" t="s">
        <v>317</v>
      </c>
      <c r="B88" s="93">
        <v>904</v>
      </c>
      <c r="C88" s="94">
        <v>8</v>
      </c>
      <c r="D88" s="94">
        <v>1</v>
      </c>
      <c r="E88" s="68" t="s">
        <v>318</v>
      </c>
      <c r="F88" s="69" t="s">
        <v>142</v>
      </c>
      <c r="G88" s="71">
        <v>205</v>
      </c>
    </row>
    <row r="89" spans="1:7" ht="63" x14ac:dyDescent="0.25">
      <c r="A89" s="92" t="s">
        <v>236</v>
      </c>
      <c r="B89" s="93">
        <v>904</v>
      </c>
      <c r="C89" s="94">
        <v>8</v>
      </c>
      <c r="D89" s="94">
        <v>1</v>
      </c>
      <c r="E89" s="68" t="s">
        <v>319</v>
      </c>
      <c r="F89" s="69" t="s">
        <v>142</v>
      </c>
      <c r="G89" s="71">
        <v>205</v>
      </c>
    </row>
    <row r="90" spans="1:7" ht="31.5" x14ac:dyDescent="0.25">
      <c r="A90" s="92" t="s">
        <v>149</v>
      </c>
      <c r="B90" s="93">
        <v>904</v>
      </c>
      <c r="C90" s="94">
        <v>8</v>
      </c>
      <c r="D90" s="94">
        <v>1</v>
      </c>
      <c r="E90" s="68" t="s">
        <v>319</v>
      </c>
      <c r="F90" s="69" t="s">
        <v>150</v>
      </c>
      <c r="G90" s="71">
        <v>205</v>
      </c>
    </row>
    <row r="91" spans="1:7" ht="47.25" x14ac:dyDescent="0.25">
      <c r="A91" s="92" t="s">
        <v>572</v>
      </c>
      <c r="B91" s="93">
        <v>904</v>
      </c>
      <c r="C91" s="94">
        <v>8</v>
      </c>
      <c r="D91" s="94">
        <v>1</v>
      </c>
      <c r="E91" s="68" t="s">
        <v>573</v>
      </c>
      <c r="F91" s="69" t="s">
        <v>142</v>
      </c>
      <c r="G91" s="71">
        <v>227.2</v>
      </c>
    </row>
    <row r="92" spans="1:7" ht="46.5" customHeight="1" x14ac:dyDescent="0.25">
      <c r="A92" s="92" t="s">
        <v>574</v>
      </c>
      <c r="B92" s="93">
        <v>904</v>
      </c>
      <c r="C92" s="94">
        <v>8</v>
      </c>
      <c r="D92" s="94">
        <v>1</v>
      </c>
      <c r="E92" s="68" t="s">
        <v>575</v>
      </c>
      <c r="F92" s="69" t="s">
        <v>142</v>
      </c>
      <c r="G92" s="71">
        <v>227.2</v>
      </c>
    </row>
    <row r="93" spans="1:7" ht="63" x14ac:dyDescent="0.25">
      <c r="A93" s="92" t="s">
        <v>576</v>
      </c>
      <c r="B93" s="93">
        <v>904</v>
      </c>
      <c r="C93" s="94">
        <v>8</v>
      </c>
      <c r="D93" s="94">
        <v>1</v>
      </c>
      <c r="E93" s="68" t="s">
        <v>577</v>
      </c>
      <c r="F93" s="69" t="s">
        <v>142</v>
      </c>
      <c r="G93" s="71">
        <v>227.2</v>
      </c>
    </row>
    <row r="94" spans="1:7" ht="47.25" x14ac:dyDescent="0.25">
      <c r="A94" s="92" t="s">
        <v>578</v>
      </c>
      <c r="B94" s="93">
        <v>904</v>
      </c>
      <c r="C94" s="94">
        <v>8</v>
      </c>
      <c r="D94" s="94">
        <v>1</v>
      </c>
      <c r="E94" s="68" t="s">
        <v>579</v>
      </c>
      <c r="F94" s="69" t="s">
        <v>142</v>
      </c>
      <c r="G94" s="71">
        <v>227.2</v>
      </c>
    </row>
    <row r="95" spans="1:7" ht="31.5" x14ac:dyDescent="0.25">
      <c r="A95" s="92" t="s">
        <v>149</v>
      </c>
      <c r="B95" s="93">
        <v>904</v>
      </c>
      <c r="C95" s="94">
        <v>8</v>
      </c>
      <c r="D95" s="94">
        <v>1</v>
      </c>
      <c r="E95" s="68" t="s">
        <v>579</v>
      </c>
      <c r="F95" s="69" t="s">
        <v>150</v>
      </c>
      <c r="G95" s="71">
        <v>227.2</v>
      </c>
    </row>
    <row r="96" spans="1:7" x14ac:dyDescent="0.25">
      <c r="A96" s="92" t="s">
        <v>293</v>
      </c>
      <c r="B96" s="93">
        <v>904</v>
      </c>
      <c r="C96" s="94">
        <v>8</v>
      </c>
      <c r="D96" s="94">
        <v>4</v>
      </c>
      <c r="E96" s="68" t="s">
        <v>142</v>
      </c>
      <c r="F96" s="69" t="s">
        <v>142</v>
      </c>
      <c r="G96" s="71">
        <v>1960.4</v>
      </c>
    </row>
    <row r="97" spans="1:7" ht="47.25" x14ac:dyDescent="0.25">
      <c r="A97" s="92" t="s">
        <v>248</v>
      </c>
      <c r="B97" s="93">
        <v>904</v>
      </c>
      <c r="C97" s="94">
        <v>8</v>
      </c>
      <c r="D97" s="94">
        <v>4</v>
      </c>
      <c r="E97" s="68" t="s">
        <v>249</v>
      </c>
      <c r="F97" s="69" t="s">
        <v>142</v>
      </c>
      <c r="G97" s="71">
        <v>1960.4</v>
      </c>
    </row>
    <row r="98" spans="1:7" ht="47.25" x14ac:dyDescent="0.25">
      <c r="A98" s="92" t="s">
        <v>287</v>
      </c>
      <c r="B98" s="93">
        <v>904</v>
      </c>
      <c r="C98" s="94">
        <v>8</v>
      </c>
      <c r="D98" s="94">
        <v>4</v>
      </c>
      <c r="E98" s="68" t="s">
        <v>288</v>
      </c>
      <c r="F98" s="69" t="s">
        <v>142</v>
      </c>
      <c r="G98" s="71">
        <v>1960.4</v>
      </c>
    </row>
    <row r="99" spans="1:7" ht="31.5" x14ac:dyDescent="0.25">
      <c r="A99" s="92" t="s">
        <v>289</v>
      </c>
      <c r="B99" s="93">
        <v>904</v>
      </c>
      <c r="C99" s="94">
        <v>8</v>
      </c>
      <c r="D99" s="94">
        <v>4</v>
      </c>
      <c r="E99" s="68" t="s">
        <v>290</v>
      </c>
      <c r="F99" s="69" t="s">
        <v>142</v>
      </c>
      <c r="G99" s="71">
        <v>1960.4</v>
      </c>
    </row>
    <row r="100" spans="1:7" x14ac:dyDescent="0.25">
      <c r="A100" s="92" t="s">
        <v>291</v>
      </c>
      <c r="B100" s="93">
        <v>904</v>
      </c>
      <c r="C100" s="94">
        <v>8</v>
      </c>
      <c r="D100" s="94">
        <v>4</v>
      </c>
      <c r="E100" s="68" t="s">
        <v>292</v>
      </c>
      <c r="F100" s="69" t="s">
        <v>142</v>
      </c>
      <c r="G100" s="71">
        <v>1329.6</v>
      </c>
    </row>
    <row r="101" spans="1:7" ht="62.25" customHeight="1" x14ac:dyDescent="0.25">
      <c r="A101" s="92" t="s">
        <v>165</v>
      </c>
      <c r="B101" s="93">
        <v>904</v>
      </c>
      <c r="C101" s="94">
        <v>8</v>
      </c>
      <c r="D101" s="94">
        <v>4</v>
      </c>
      <c r="E101" s="68" t="s">
        <v>292</v>
      </c>
      <c r="F101" s="69" t="s">
        <v>166</v>
      </c>
      <c r="G101" s="71">
        <v>1295.9000000000001</v>
      </c>
    </row>
    <row r="102" spans="1:7" ht="31.5" x14ac:dyDescent="0.25">
      <c r="A102" s="92" t="s">
        <v>149</v>
      </c>
      <c r="B102" s="93">
        <v>904</v>
      </c>
      <c r="C102" s="94">
        <v>8</v>
      </c>
      <c r="D102" s="94">
        <v>4</v>
      </c>
      <c r="E102" s="68" t="s">
        <v>292</v>
      </c>
      <c r="F102" s="69" t="s">
        <v>150</v>
      </c>
      <c r="G102" s="71">
        <v>33.700000000000003</v>
      </c>
    </row>
    <row r="103" spans="1:7" ht="141" customHeight="1" x14ac:dyDescent="0.25">
      <c r="A103" s="92" t="s">
        <v>222</v>
      </c>
      <c r="B103" s="93">
        <v>904</v>
      </c>
      <c r="C103" s="94">
        <v>8</v>
      </c>
      <c r="D103" s="94">
        <v>4</v>
      </c>
      <c r="E103" s="68" t="s">
        <v>294</v>
      </c>
      <c r="F103" s="69" t="s">
        <v>142</v>
      </c>
      <c r="G103" s="71">
        <v>630.79999999999995</v>
      </c>
    </row>
    <row r="104" spans="1:7" ht="62.25" customHeight="1" x14ac:dyDescent="0.25">
      <c r="A104" s="92" t="s">
        <v>165</v>
      </c>
      <c r="B104" s="93">
        <v>904</v>
      </c>
      <c r="C104" s="94">
        <v>8</v>
      </c>
      <c r="D104" s="94">
        <v>4</v>
      </c>
      <c r="E104" s="68" t="s">
        <v>294</v>
      </c>
      <c r="F104" s="69" t="s">
        <v>166</v>
      </c>
      <c r="G104" s="71">
        <v>630.79999999999995</v>
      </c>
    </row>
    <row r="105" spans="1:7" s="72" customFormat="1" x14ac:dyDescent="0.25">
      <c r="A105" s="89" t="s">
        <v>664</v>
      </c>
      <c r="B105" s="90">
        <v>907</v>
      </c>
      <c r="C105" s="91">
        <v>0</v>
      </c>
      <c r="D105" s="91">
        <v>0</v>
      </c>
      <c r="E105" s="63" t="s">
        <v>142</v>
      </c>
      <c r="F105" s="64" t="s">
        <v>142</v>
      </c>
      <c r="G105" s="66">
        <f>1126584.1+200</f>
        <v>1126784.1000000001</v>
      </c>
    </row>
    <row r="106" spans="1:7" x14ac:dyDescent="0.25">
      <c r="A106" s="92" t="s">
        <v>654</v>
      </c>
      <c r="B106" s="93">
        <v>907</v>
      </c>
      <c r="C106" s="94">
        <v>7</v>
      </c>
      <c r="D106" s="94">
        <v>0</v>
      </c>
      <c r="E106" s="68" t="s">
        <v>142</v>
      </c>
      <c r="F106" s="69" t="s">
        <v>142</v>
      </c>
      <c r="G106" s="71">
        <f>1118256.6+200</f>
        <v>1118456.6000000001</v>
      </c>
    </row>
    <row r="107" spans="1:7" x14ac:dyDescent="0.25">
      <c r="A107" s="92" t="s">
        <v>151</v>
      </c>
      <c r="B107" s="93">
        <v>907</v>
      </c>
      <c r="C107" s="94">
        <v>7</v>
      </c>
      <c r="D107" s="94">
        <v>1</v>
      </c>
      <c r="E107" s="68" t="s">
        <v>142</v>
      </c>
      <c r="F107" s="69" t="s">
        <v>142</v>
      </c>
      <c r="G107" s="71">
        <v>292193</v>
      </c>
    </row>
    <row r="108" spans="1:7" ht="31.5" x14ac:dyDescent="0.25">
      <c r="A108" s="92" t="s">
        <v>140</v>
      </c>
      <c r="B108" s="93">
        <v>907</v>
      </c>
      <c r="C108" s="94">
        <v>7</v>
      </c>
      <c r="D108" s="94">
        <v>1</v>
      </c>
      <c r="E108" s="68" t="s">
        <v>141</v>
      </c>
      <c r="F108" s="69" t="s">
        <v>142</v>
      </c>
      <c r="G108" s="71">
        <v>292132.3</v>
      </c>
    </row>
    <row r="109" spans="1:7" ht="31.5" x14ac:dyDescent="0.25">
      <c r="A109" s="92" t="s">
        <v>143</v>
      </c>
      <c r="B109" s="93">
        <v>907</v>
      </c>
      <c r="C109" s="94">
        <v>7</v>
      </c>
      <c r="D109" s="94">
        <v>1</v>
      </c>
      <c r="E109" s="68" t="s">
        <v>144</v>
      </c>
      <c r="F109" s="69" t="s">
        <v>142</v>
      </c>
      <c r="G109" s="71">
        <v>292132.3</v>
      </c>
    </row>
    <row r="110" spans="1:7" ht="31.5" x14ac:dyDescent="0.25">
      <c r="A110" s="92" t="s">
        <v>145</v>
      </c>
      <c r="B110" s="93">
        <v>907</v>
      </c>
      <c r="C110" s="94">
        <v>7</v>
      </c>
      <c r="D110" s="94">
        <v>1</v>
      </c>
      <c r="E110" s="68" t="s">
        <v>146</v>
      </c>
      <c r="F110" s="69" t="s">
        <v>142</v>
      </c>
      <c r="G110" s="71">
        <v>292132.3</v>
      </c>
    </row>
    <row r="111" spans="1:7" ht="31.5" x14ac:dyDescent="0.25">
      <c r="A111" s="92" t="s">
        <v>147</v>
      </c>
      <c r="B111" s="93">
        <v>907</v>
      </c>
      <c r="C111" s="94">
        <v>7</v>
      </c>
      <c r="D111" s="94">
        <v>1</v>
      </c>
      <c r="E111" s="68" t="s">
        <v>148</v>
      </c>
      <c r="F111" s="69" t="s">
        <v>142</v>
      </c>
      <c r="G111" s="71">
        <v>1197.2</v>
      </c>
    </row>
    <row r="112" spans="1:7" ht="31.5" x14ac:dyDescent="0.25">
      <c r="A112" s="92" t="s">
        <v>149</v>
      </c>
      <c r="B112" s="93">
        <v>907</v>
      </c>
      <c r="C112" s="94">
        <v>7</v>
      </c>
      <c r="D112" s="94">
        <v>1</v>
      </c>
      <c r="E112" s="68" t="s">
        <v>148</v>
      </c>
      <c r="F112" s="69" t="s">
        <v>150</v>
      </c>
      <c r="G112" s="71">
        <v>1197.2</v>
      </c>
    </row>
    <row r="113" spans="1:7" x14ac:dyDescent="0.25">
      <c r="A113" s="92" t="s">
        <v>152</v>
      </c>
      <c r="B113" s="93">
        <v>907</v>
      </c>
      <c r="C113" s="94">
        <v>7</v>
      </c>
      <c r="D113" s="94">
        <v>1</v>
      </c>
      <c r="E113" s="68" t="s">
        <v>153</v>
      </c>
      <c r="F113" s="69" t="s">
        <v>142</v>
      </c>
      <c r="G113" s="71">
        <v>100</v>
      </c>
    </row>
    <row r="114" spans="1:7" ht="31.5" x14ac:dyDescent="0.25">
      <c r="A114" s="92" t="s">
        <v>149</v>
      </c>
      <c r="B114" s="93">
        <v>907</v>
      </c>
      <c r="C114" s="94">
        <v>7</v>
      </c>
      <c r="D114" s="94">
        <v>1</v>
      </c>
      <c r="E114" s="68" t="s">
        <v>153</v>
      </c>
      <c r="F114" s="69" t="s">
        <v>150</v>
      </c>
      <c r="G114" s="71">
        <v>100</v>
      </c>
    </row>
    <row r="115" spans="1:7" ht="16.5" customHeight="1" x14ac:dyDescent="0.25">
      <c r="A115" s="92" t="s">
        <v>154</v>
      </c>
      <c r="B115" s="93">
        <v>907</v>
      </c>
      <c r="C115" s="94">
        <v>7</v>
      </c>
      <c r="D115" s="94">
        <v>1</v>
      </c>
      <c r="E115" s="68" t="s">
        <v>155</v>
      </c>
      <c r="F115" s="69" t="s">
        <v>142</v>
      </c>
      <c r="G115" s="71">
        <v>191.3</v>
      </c>
    </row>
    <row r="116" spans="1:7" ht="31.5" x14ac:dyDescent="0.25">
      <c r="A116" s="92" t="s">
        <v>149</v>
      </c>
      <c r="B116" s="93">
        <v>907</v>
      </c>
      <c r="C116" s="94">
        <v>7</v>
      </c>
      <c r="D116" s="94">
        <v>1</v>
      </c>
      <c r="E116" s="68" t="s">
        <v>155</v>
      </c>
      <c r="F116" s="69" t="s">
        <v>150</v>
      </c>
      <c r="G116" s="71">
        <v>191.3</v>
      </c>
    </row>
    <row r="117" spans="1:7" x14ac:dyDescent="0.25">
      <c r="A117" s="92" t="s">
        <v>159</v>
      </c>
      <c r="B117" s="93">
        <v>907</v>
      </c>
      <c r="C117" s="94">
        <v>7</v>
      </c>
      <c r="D117" s="94">
        <v>1</v>
      </c>
      <c r="E117" s="68" t="s">
        <v>160</v>
      </c>
      <c r="F117" s="69" t="s">
        <v>142</v>
      </c>
      <c r="G117" s="71">
        <v>39195.5</v>
      </c>
    </row>
    <row r="118" spans="1:7" ht="31.5" x14ac:dyDescent="0.25">
      <c r="A118" s="92" t="s">
        <v>149</v>
      </c>
      <c r="B118" s="93">
        <v>907</v>
      </c>
      <c r="C118" s="94">
        <v>7</v>
      </c>
      <c r="D118" s="94">
        <v>1</v>
      </c>
      <c r="E118" s="68" t="s">
        <v>160</v>
      </c>
      <c r="F118" s="69" t="s">
        <v>150</v>
      </c>
      <c r="G118" s="71">
        <v>38385.1</v>
      </c>
    </row>
    <row r="119" spans="1:7" x14ac:dyDescent="0.25">
      <c r="A119" s="92" t="s">
        <v>161</v>
      </c>
      <c r="B119" s="93">
        <v>907</v>
      </c>
      <c r="C119" s="94">
        <v>7</v>
      </c>
      <c r="D119" s="94">
        <v>1</v>
      </c>
      <c r="E119" s="68" t="s">
        <v>160</v>
      </c>
      <c r="F119" s="69" t="s">
        <v>162</v>
      </c>
      <c r="G119" s="71">
        <v>810.4</v>
      </c>
    </row>
    <row r="120" spans="1:7" ht="63" x14ac:dyDescent="0.25">
      <c r="A120" s="92" t="s">
        <v>163</v>
      </c>
      <c r="B120" s="93">
        <v>907</v>
      </c>
      <c r="C120" s="94">
        <v>7</v>
      </c>
      <c r="D120" s="94">
        <v>1</v>
      </c>
      <c r="E120" s="68" t="s">
        <v>164</v>
      </c>
      <c r="F120" s="69" t="s">
        <v>142</v>
      </c>
      <c r="G120" s="71">
        <v>248840.2</v>
      </c>
    </row>
    <row r="121" spans="1:7" ht="62.25" customHeight="1" x14ac:dyDescent="0.25">
      <c r="A121" s="92" t="s">
        <v>165</v>
      </c>
      <c r="B121" s="93">
        <v>907</v>
      </c>
      <c r="C121" s="94">
        <v>7</v>
      </c>
      <c r="D121" s="94">
        <v>1</v>
      </c>
      <c r="E121" s="68" t="s">
        <v>164</v>
      </c>
      <c r="F121" s="69" t="s">
        <v>166</v>
      </c>
      <c r="G121" s="71">
        <v>247624.5</v>
      </c>
    </row>
    <row r="122" spans="1:7" ht="31.5" x14ac:dyDescent="0.25">
      <c r="A122" s="92" t="s">
        <v>149</v>
      </c>
      <c r="B122" s="93">
        <v>907</v>
      </c>
      <c r="C122" s="94">
        <v>7</v>
      </c>
      <c r="D122" s="94">
        <v>1</v>
      </c>
      <c r="E122" s="68" t="s">
        <v>164</v>
      </c>
      <c r="F122" s="69" t="s">
        <v>150</v>
      </c>
      <c r="G122" s="71">
        <v>1159</v>
      </c>
    </row>
    <row r="123" spans="1:7" x14ac:dyDescent="0.25">
      <c r="A123" s="92" t="s">
        <v>167</v>
      </c>
      <c r="B123" s="93">
        <v>907</v>
      </c>
      <c r="C123" s="94">
        <v>7</v>
      </c>
      <c r="D123" s="94">
        <v>1</v>
      </c>
      <c r="E123" s="68" t="s">
        <v>164</v>
      </c>
      <c r="F123" s="69" t="s">
        <v>168</v>
      </c>
      <c r="G123" s="71">
        <v>56.7</v>
      </c>
    </row>
    <row r="124" spans="1:7" ht="108.75" customHeight="1" x14ac:dyDescent="0.25">
      <c r="A124" s="92" t="s">
        <v>169</v>
      </c>
      <c r="B124" s="93">
        <v>907</v>
      </c>
      <c r="C124" s="94">
        <v>7</v>
      </c>
      <c r="D124" s="94">
        <v>1</v>
      </c>
      <c r="E124" s="68" t="s">
        <v>170</v>
      </c>
      <c r="F124" s="69" t="s">
        <v>142</v>
      </c>
      <c r="G124" s="71">
        <v>383.9</v>
      </c>
    </row>
    <row r="125" spans="1:7" ht="31.5" x14ac:dyDescent="0.25">
      <c r="A125" s="92" t="s">
        <v>149</v>
      </c>
      <c r="B125" s="93">
        <v>907</v>
      </c>
      <c r="C125" s="94">
        <v>7</v>
      </c>
      <c r="D125" s="94">
        <v>1</v>
      </c>
      <c r="E125" s="68" t="s">
        <v>170</v>
      </c>
      <c r="F125" s="69" t="s">
        <v>150</v>
      </c>
      <c r="G125" s="71">
        <v>383.9</v>
      </c>
    </row>
    <row r="126" spans="1:7" ht="31.5" x14ac:dyDescent="0.25">
      <c r="A126" s="92" t="s">
        <v>171</v>
      </c>
      <c r="B126" s="93">
        <v>907</v>
      </c>
      <c r="C126" s="94">
        <v>7</v>
      </c>
      <c r="D126" s="94">
        <v>1</v>
      </c>
      <c r="E126" s="68" t="s">
        <v>172</v>
      </c>
      <c r="F126" s="69" t="s">
        <v>142</v>
      </c>
      <c r="G126" s="71">
        <v>2224.1999999999998</v>
      </c>
    </row>
    <row r="127" spans="1:7" ht="31.5" x14ac:dyDescent="0.25">
      <c r="A127" s="92" t="s">
        <v>149</v>
      </c>
      <c r="B127" s="93">
        <v>907</v>
      </c>
      <c r="C127" s="94">
        <v>7</v>
      </c>
      <c r="D127" s="94">
        <v>1</v>
      </c>
      <c r="E127" s="68" t="s">
        <v>172</v>
      </c>
      <c r="F127" s="69" t="s">
        <v>150</v>
      </c>
      <c r="G127" s="71">
        <v>2224.1999999999998</v>
      </c>
    </row>
    <row r="128" spans="1:7" ht="46.5" customHeight="1" x14ac:dyDescent="0.25">
      <c r="A128" s="92" t="s">
        <v>295</v>
      </c>
      <c r="B128" s="93">
        <v>907</v>
      </c>
      <c r="C128" s="94">
        <v>7</v>
      </c>
      <c r="D128" s="94">
        <v>1</v>
      </c>
      <c r="E128" s="68" t="s">
        <v>296</v>
      </c>
      <c r="F128" s="69" t="s">
        <v>142</v>
      </c>
      <c r="G128" s="71">
        <v>60.7</v>
      </c>
    </row>
    <row r="129" spans="1:7" ht="47.25" customHeight="1" x14ac:dyDescent="0.25">
      <c r="A129" s="92" t="s">
        <v>315</v>
      </c>
      <c r="B129" s="93">
        <v>907</v>
      </c>
      <c r="C129" s="94">
        <v>7</v>
      </c>
      <c r="D129" s="94">
        <v>1</v>
      </c>
      <c r="E129" s="68" t="s">
        <v>316</v>
      </c>
      <c r="F129" s="69" t="s">
        <v>142</v>
      </c>
      <c r="G129" s="71">
        <v>60.7</v>
      </c>
    </row>
    <row r="130" spans="1:7" ht="47.25" x14ac:dyDescent="0.25">
      <c r="A130" s="92" t="s">
        <v>317</v>
      </c>
      <c r="B130" s="93">
        <v>907</v>
      </c>
      <c r="C130" s="94">
        <v>7</v>
      </c>
      <c r="D130" s="94">
        <v>1</v>
      </c>
      <c r="E130" s="68" t="s">
        <v>318</v>
      </c>
      <c r="F130" s="69" t="s">
        <v>142</v>
      </c>
      <c r="G130" s="71">
        <v>60.7</v>
      </c>
    </row>
    <row r="131" spans="1:7" ht="63" x14ac:dyDescent="0.25">
      <c r="A131" s="92" t="s">
        <v>236</v>
      </c>
      <c r="B131" s="93">
        <v>907</v>
      </c>
      <c r="C131" s="94">
        <v>7</v>
      </c>
      <c r="D131" s="94">
        <v>1</v>
      </c>
      <c r="E131" s="68" t="s">
        <v>319</v>
      </c>
      <c r="F131" s="69" t="s">
        <v>142</v>
      </c>
      <c r="G131" s="71">
        <v>60.7</v>
      </c>
    </row>
    <row r="132" spans="1:7" ht="31.5" x14ac:dyDescent="0.25">
      <c r="A132" s="92" t="s">
        <v>149</v>
      </c>
      <c r="B132" s="93">
        <v>907</v>
      </c>
      <c r="C132" s="94">
        <v>7</v>
      </c>
      <c r="D132" s="94">
        <v>1</v>
      </c>
      <c r="E132" s="68" t="s">
        <v>319</v>
      </c>
      <c r="F132" s="69" t="s">
        <v>150</v>
      </c>
      <c r="G132" s="71">
        <v>60.7</v>
      </c>
    </row>
    <row r="133" spans="1:7" x14ac:dyDescent="0.25">
      <c r="A133" s="92" t="s">
        <v>177</v>
      </c>
      <c r="B133" s="93">
        <v>907</v>
      </c>
      <c r="C133" s="94">
        <v>7</v>
      </c>
      <c r="D133" s="94">
        <v>2</v>
      </c>
      <c r="E133" s="68" t="s">
        <v>142</v>
      </c>
      <c r="F133" s="69" t="s">
        <v>142</v>
      </c>
      <c r="G133" s="71">
        <f>750986.5+200</f>
        <v>751186.5</v>
      </c>
    </row>
    <row r="134" spans="1:7" ht="31.5" x14ac:dyDescent="0.25">
      <c r="A134" s="92" t="s">
        <v>140</v>
      </c>
      <c r="B134" s="93">
        <v>907</v>
      </c>
      <c r="C134" s="94">
        <v>7</v>
      </c>
      <c r="D134" s="94">
        <v>2</v>
      </c>
      <c r="E134" s="68" t="s">
        <v>141</v>
      </c>
      <c r="F134" s="69" t="s">
        <v>142</v>
      </c>
      <c r="G134" s="71">
        <f>750688.6+200</f>
        <v>750888.6</v>
      </c>
    </row>
    <row r="135" spans="1:7" ht="31.5" x14ac:dyDescent="0.25">
      <c r="A135" s="92" t="s">
        <v>143</v>
      </c>
      <c r="B135" s="93">
        <v>907</v>
      </c>
      <c r="C135" s="94">
        <v>7</v>
      </c>
      <c r="D135" s="94">
        <v>2</v>
      </c>
      <c r="E135" s="68" t="s">
        <v>144</v>
      </c>
      <c r="F135" s="69" t="s">
        <v>142</v>
      </c>
      <c r="G135" s="71">
        <f>750684.6+200</f>
        <v>750884.6</v>
      </c>
    </row>
    <row r="136" spans="1:7" ht="31.5" x14ac:dyDescent="0.25">
      <c r="A136" s="92" t="s">
        <v>173</v>
      </c>
      <c r="B136" s="93">
        <v>907</v>
      </c>
      <c r="C136" s="94">
        <v>7</v>
      </c>
      <c r="D136" s="94">
        <v>2</v>
      </c>
      <c r="E136" s="68" t="s">
        <v>174</v>
      </c>
      <c r="F136" s="69" t="s">
        <v>142</v>
      </c>
      <c r="G136" s="71">
        <f>750684.6+200</f>
        <v>750884.6</v>
      </c>
    </row>
    <row r="137" spans="1:7" ht="47.25" x14ac:dyDescent="0.25">
      <c r="A137" s="92" t="s">
        <v>175</v>
      </c>
      <c r="B137" s="93">
        <v>907</v>
      </c>
      <c r="C137" s="94">
        <v>7</v>
      </c>
      <c r="D137" s="94">
        <v>2</v>
      </c>
      <c r="E137" s="68" t="s">
        <v>176</v>
      </c>
      <c r="F137" s="69" t="s">
        <v>142</v>
      </c>
      <c r="G137" s="71">
        <v>111</v>
      </c>
    </row>
    <row r="138" spans="1:7" ht="31.5" x14ac:dyDescent="0.25">
      <c r="A138" s="92" t="s">
        <v>149</v>
      </c>
      <c r="B138" s="93">
        <v>907</v>
      </c>
      <c r="C138" s="94">
        <v>7</v>
      </c>
      <c r="D138" s="94">
        <v>2</v>
      </c>
      <c r="E138" s="68" t="s">
        <v>176</v>
      </c>
      <c r="F138" s="69" t="s">
        <v>150</v>
      </c>
      <c r="G138" s="71">
        <v>111</v>
      </c>
    </row>
    <row r="139" spans="1:7" ht="31.5" x14ac:dyDescent="0.25">
      <c r="A139" s="92" t="s">
        <v>147</v>
      </c>
      <c r="B139" s="93">
        <v>907</v>
      </c>
      <c r="C139" s="94">
        <v>7</v>
      </c>
      <c r="D139" s="94">
        <v>2</v>
      </c>
      <c r="E139" s="68" t="s">
        <v>178</v>
      </c>
      <c r="F139" s="69" t="s">
        <v>142</v>
      </c>
      <c r="G139" s="71">
        <v>2867.1</v>
      </c>
    </row>
    <row r="140" spans="1:7" ht="31.5" x14ac:dyDescent="0.25">
      <c r="A140" s="92" t="s">
        <v>149</v>
      </c>
      <c r="B140" s="93">
        <v>907</v>
      </c>
      <c r="C140" s="94">
        <v>7</v>
      </c>
      <c r="D140" s="94">
        <v>2</v>
      </c>
      <c r="E140" s="68" t="s">
        <v>178</v>
      </c>
      <c r="F140" s="69" t="s">
        <v>150</v>
      </c>
      <c r="G140" s="71">
        <v>2867.1</v>
      </c>
    </row>
    <row r="141" spans="1:7" x14ac:dyDescent="0.25">
      <c r="A141" s="92" t="s">
        <v>152</v>
      </c>
      <c r="B141" s="93">
        <v>907</v>
      </c>
      <c r="C141" s="94">
        <v>7</v>
      </c>
      <c r="D141" s="94">
        <v>2</v>
      </c>
      <c r="E141" s="68" t="s">
        <v>179</v>
      </c>
      <c r="F141" s="69" t="s">
        <v>142</v>
      </c>
      <c r="G141" s="71">
        <v>1862.5</v>
      </c>
    </row>
    <row r="142" spans="1:7" ht="31.5" x14ac:dyDescent="0.25">
      <c r="A142" s="92" t="s">
        <v>149</v>
      </c>
      <c r="B142" s="93">
        <v>907</v>
      </c>
      <c r="C142" s="94">
        <v>7</v>
      </c>
      <c r="D142" s="94">
        <v>2</v>
      </c>
      <c r="E142" s="68" t="s">
        <v>179</v>
      </c>
      <c r="F142" s="69" t="s">
        <v>150</v>
      </c>
      <c r="G142" s="71">
        <v>1862.5</v>
      </c>
    </row>
    <row r="143" spans="1:7" ht="19.5" customHeight="1" x14ac:dyDescent="0.25">
      <c r="A143" s="92" t="s">
        <v>154</v>
      </c>
      <c r="B143" s="93">
        <v>907</v>
      </c>
      <c r="C143" s="94">
        <v>7</v>
      </c>
      <c r="D143" s="94">
        <v>2</v>
      </c>
      <c r="E143" s="68" t="s">
        <v>180</v>
      </c>
      <c r="F143" s="69" t="s">
        <v>142</v>
      </c>
      <c r="G143" s="71">
        <v>268</v>
      </c>
    </row>
    <row r="144" spans="1:7" ht="31.5" x14ac:dyDescent="0.25">
      <c r="A144" s="92" t="s">
        <v>149</v>
      </c>
      <c r="B144" s="93">
        <v>907</v>
      </c>
      <c r="C144" s="94">
        <v>7</v>
      </c>
      <c r="D144" s="94">
        <v>2</v>
      </c>
      <c r="E144" s="68" t="s">
        <v>180</v>
      </c>
      <c r="F144" s="69" t="s">
        <v>150</v>
      </c>
      <c r="G144" s="71">
        <v>268</v>
      </c>
    </row>
    <row r="145" spans="1:7" ht="31.5" x14ac:dyDescent="0.25">
      <c r="A145" s="92" t="s">
        <v>181</v>
      </c>
      <c r="B145" s="93">
        <v>907</v>
      </c>
      <c r="C145" s="94">
        <v>7</v>
      </c>
      <c r="D145" s="94">
        <v>2</v>
      </c>
      <c r="E145" s="68" t="s">
        <v>182</v>
      </c>
      <c r="F145" s="69" t="s">
        <v>142</v>
      </c>
      <c r="G145" s="71">
        <v>10971.2</v>
      </c>
    </row>
    <row r="146" spans="1:7" ht="31.5" x14ac:dyDescent="0.25">
      <c r="A146" s="92" t="s">
        <v>149</v>
      </c>
      <c r="B146" s="93">
        <v>907</v>
      </c>
      <c r="C146" s="94">
        <v>7</v>
      </c>
      <c r="D146" s="94">
        <v>2</v>
      </c>
      <c r="E146" s="68" t="s">
        <v>182</v>
      </c>
      <c r="F146" s="69" t="s">
        <v>150</v>
      </c>
      <c r="G146" s="71">
        <v>10958.7</v>
      </c>
    </row>
    <row r="147" spans="1:7" x14ac:dyDescent="0.25">
      <c r="A147" s="92" t="s">
        <v>161</v>
      </c>
      <c r="B147" s="93">
        <v>907</v>
      </c>
      <c r="C147" s="94">
        <v>7</v>
      </c>
      <c r="D147" s="94">
        <v>2</v>
      </c>
      <c r="E147" s="68" t="s">
        <v>182</v>
      </c>
      <c r="F147" s="69" t="s">
        <v>162</v>
      </c>
      <c r="G147" s="71">
        <v>12.5</v>
      </c>
    </row>
    <row r="148" spans="1:7" ht="31.5" x14ac:dyDescent="0.25">
      <c r="A148" s="92" t="s">
        <v>183</v>
      </c>
      <c r="B148" s="93">
        <v>907</v>
      </c>
      <c r="C148" s="94">
        <v>7</v>
      </c>
      <c r="D148" s="94">
        <v>2</v>
      </c>
      <c r="E148" s="68" t="s">
        <v>184</v>
      </c>
      <c r="F148" s="69" t="s">
        <v>142</v>
      </c>
      <c r="G148" s="71">
        <v>120</v>
      </c>
    </row>
    <row r="149" spans="1:7" ht="62.25" customHeight="1" x14ac:dyDescent="0.25">
      <c r="A149" s="92" t="s">
        <v>165</v>
      </c>
      <c r="B149" s="93">
        <v>907</v>
      </c>
      <c r="C149" s="94">
        <v>7</v>
      </c>
      <c r="D149" s="94">
        <v>2</v>
      </c>
      <c r="E149" s="68" t="s">
        <v>184</v>
      </c>
      <c r="F149" s="69" t="s">
        <v>166</v>
      </c>
      <c r="G149" s="71">
        <v>120</v>
      </c>
    </row>
    <row r="150" spans="1:7" x14ac:dyDescent="0.25">
      <c r="A150" s="92" t="s">
        <v>185</v>
      </c>
      <c r="B150" s="93">
        <v>907</v>
      </c>
      <c r="C150" s="94">
        <v>7</v>
      </c>
      <c r="D150" s="94">
        <v>2</v>
      </c>
      <c r="E150" s="68" t="s">
        <v>186</v>
      </c>
      <c r="F150" s="69" t="s">
        <v>142</v>
      </c>
      <c r="G150" s="71">
        <v>15</v>
      </c>
    </row>
    <row r="151" spans="1:7" ht="31.5" x14ac:dyDescent="0.25">
      <c r="A151" s="92" t="s">
        <v>149</v>
      </c>
      <c r="B151" s="93">
        <v>907</v>
      </c>
      <c r="C151" s="94">
        <v>7</v>
      </c>
      <c r="D151" s="94">
        <v>2</v>
      </c>
      <c r="E151" s="68" t="s">
        <v>186</v>
      </c>
      <c r="F151" s="69" t="s">
        <v>150</v>
      </c>
      <c r="G151" s="71">
        <v>15</v>
      </c>
    </row>
    <row r="152" spans="1:7" ht="31.5" x14ac:dyDescent="0.25">
      <c r="A152" s="92" t="s">
        <v>187</v>
      </c>
      <c r="B152" s="93">
        <v>907</v>
      </c>
      <c r="C152" s="94">
        <v>7</v>
      </c>
      <c r="D152" s="94">
        <v>2</v>
      </c>
      <c r="E152" s="68" t="s">
        <v>188</v>
      </c>
      <c r="F152" s="69" t="s">
        <v>142</v>
      </c>
      <c r="G152" s="71">
        <v>824</v>
      </c>
    </row>
    <row r="153" spans="1:7" ht="31.5" x14ac:dyDescent="0.25">
      <c r="A153" s="92" t="s">
        <v>149</v>
      </c>
      <c r="B153" s="93">
        <v>907</v>
      </c>
      <c r="C153" s="94">
        <v>7</v>
      </c>
      <c r="D153" s="94">
        <v>2</v>
      </c>
      <c r="E153" s="68" t="s">
        <v>188</v>
      </c>
      <c r="F153" s="69" t="s">
        <v>150</v>
      </c>
      <c r="G153" s="71">
        <v>824</v>
      </c>
    </row>
    <row r="154" spans="1:7" x14ac:dyDescent="0.25">
      <c r="A154" s="92" t="s">
        <v>159</v>
      </c>
      <c r="B154" s="93">
        <v>907</v>
      </c>
      <c r="C154" s="94">
        <v>7</v>
      </c>
      <c r="D154" s="94">
        <v>2</v>
      </c>
      <c r="E154" s="68" t="s">
        <v>190</v>
      </c>
      <c r="F154" s="69" t="s">
        <v>142</v>
      </c>
      <c r="G154" s="71">
        <v>53206</v>
      </c>
    </row>
    <row r="155" spans="1:7" ht="31.5" x14ac:dyDescent="0.25">
      <c r="A155" s="92" t="s">
        <v>149</v>
      </c>
      <c r="B155" s="93">
        <v>907</v>
      </c>
      <c r="C155" s="94">
        <v>7</v>
      </c>
      <c r="D155" s="94">
        <v>2</v>
      </c>
      <c r="E155" s="68" t="s">
        <v>190</v>
      </c>
      <c r="F155" s="69" t="s">
        <v>150</v>
      </c>
      <c r="G155" s="71">
        <v>51147.3</v>
      </c>
    </row>
    <row r="156" spans="1:7" x14ac:dyDescent="0.25">
      <c r="A156" s="92" t="s">
        <v>161</v>
      </c>
      <c r="B156" s="93">
        <v>907</v>
      </c>
      <c r="C156" s="94">
        <v>7</v>
      </c>
      <c r="D156" s="94">
        <v>2</v>
      </c>
      <c r="E156" s="68" t="s">
        <v>190</v>
      </c>
      <c r="F156" s="69" t="s">
        <v>162</v>
      </c>
      <c r="G156" s="71">
        <v>2058.6999999999998</v>
      </c>
    </row>
    <row r="157" spans="1:7" ht="47.25" x14ac:dyDescent="0.25">
      <c r="A157" s="92" t="s">
        <v>191</v>
      </c>
      <c r="B157" s="93">
        <v>907</v>
      </c>
      <c r="C157" s="94">
        <v>7</v>
      </c>
      <c r="D157" s="94">
        <v>2</v>
      </c>
      <c r="E157" s="68" t="s">
        <v>192</v>
      </c>
      <c r="F157" s="69" t="s">
        <v>142</v>
      </c>
      <c r="G157" s="71">
        <f>39020.9+200</f>
        <v>39220.9</v>
      </c>
    </row>
    <row r="158" spans="1:7" ht="62.25" customHeight="1" x14ac:dyDescent="0.25">
      <c r="A158" s="92" t="s">
        <v>165</v>
      </c>
      <c r="B158" s="93">
        <v>907</v>
      </c>
      <c r="C158" s="94">
        <v>7</v>
      </c>
      <c r="D158" s="94">
        <v>2</v>
      </c>
      <c r="E158" s="68" t="s">
        <v>192</v>
      </c>
      <c r="F158" s="69" t="s">
        <v>166</v>
      </c>
      <c r="G158" s="71">
        <f>39020.9+200</f>
        <v>39220.9</v>
      </c>
    </row>
    <row r="159" spans="1:7" ht="94.5" x14ac:dyDescent="0.25">
      <c r="A159" s="92" t="s">
        <v>193</v>
      </c>
      <c r="B159" s="93">
        <v>907</v>
      </c>
      <c r="C159" s="94">
        <v>7</v>
      </c>
      <c r="D159" s="94">
        <v>2</v>
      </c>
      <c r="E159" s="68" t="s">
        <v>194</v>
      </c>
      <c r="F159" s="69" t="s">
        <v>142</v>
      </c>
      <c r="G159" s="71">
        <v>554694.6</v>
      </c>
    </row>
    <row r="160" spans="1:7" ht="62.25" customHeight="1" x14ac:dyDescent="0.25">
      <c r="A160" s="92" t="s">
        <v>165</v>
      </c>
      <c r="B160" s="93">
        <v>907</v>
      </c>
      <c r="C160" s="94">
        <v>7</v>
      </c>
      <c r="D160" s="94">
        <v>2</v>
      </c>
      <c r="E160" s="68" t="s">
        <v>194</v>
      </c>
      <c r="F160" s="69" t="s">
        <v>166</v>
      </c>
      <c r="G160" s="71">
        <v>546154.6</v>
      </c>
    </row>
    <row r="161" spans="1:7" ht="31.5" x14ac:dyDescent="0.25">
      <c r="A161" s="92" t="s">
        <v>149</v>
      </c>
      <c r="B161" s="93">
        <v>907</v>
      </c>
      <c r="C161" s="94">
        <v>7</v>
      </c>
      <c r="D161" s="94">
        <v>2</v>
      </c>
      <c r="E161" s="68" t="s">
        <v>194</v>
      </c>
      <c r="F161" s="69" t="s">
        <v>150</v>
      </c>
      <c r="G161" s="71">
        <v>8540</v>
      </c>
    </row>
    <row r="162" spans="1:7" ht="47.25" x14ac:dyDescent="0.25">
      <c r="A162" s="92" t="s">
        <v>198</v>
      </c>
      <c r="B162" s="93">
        <v>907</v>
      </c>
      <c r="C162" s="94">
        <v>7</v>
      </c>
      <c r="D162" s="94">
        <v>2</v>
      </c>
      <c r="E162" s="68" t="s">
        <v>199</v>
      </c>
      <c r="F162" s="69" t="s">
        <v>142</v>
      </c>
      <c r="G162" s="71">
        <v>501.1</v>
      </c>
    </row>
    <row r="163" spans="1:7" ht="31.5" x14ac:dyDescent="0.25">
      <c r="A163" s="92" t="s">
        <v>149</v>
      </c>
      <c r="B163" s="93">
        <v>907</v>
      </c>
      <c r="C163" s="94">
        <v>7</v>
      </c>
      <c r="D163" s="94">
        <v>2</v>
      </c>
      <c r="E163" s="68" t="s">
        <v>199</v>
      </c>
      <c r="F163" s="69" t="s">
        <v>150</v>
      </c>
      <c r="G163" s="71">
        <v>332.7</v>
      </c>
    </row>
    <row r="164" spans="1:7" x14ac:dyDescent="0.25">
      <c r="A164" s="92" t="s">
        <v>167</v>
      </c>
      <c r="B164" s="93">
        <v>907</v>
      </c>
      <c r="C164" s="94">
        <v>7</v>
      </c>
      <c r="D164" s="94">
        <v>2</v>
      </c>
      <c r="E164" s="68" t="s">
        <v>199</v>
      </c>
      <c r="F164" s="69" t="s">
        <v>168</v>
      </c>
      <c r="G164" s="71">
        <v>168.4</v>
      </c>
    </row>
    <row r="165" spans="1:7" ht="63" x14ac:dyDescent="0.25">
      <c r="A165" s="92" t="s">
        <v>200</v>
      </c>
      <c r="B165" s="93">
        <v>907</v>
      </c>
      <c r="C165" s="94">
        <v>7</v>
      </c>
      <c r="D165" s="94">
        <v>2</v>
      </c>
      <c r="E165" s="68" t="s">
        <v>201</v>
      </c>
      <c r="F165" s="69" t="s">
        <v>142</v>
      </c>
      <c r="G165" s="71">
        <v>27175</v>
      </c>
    </row>
    <row r="166" spans="1:7" ht="31.5" x14ac:dyDescent="0.25">
      <c r="A166" s="92" t="s">
        <v>149</v>
      </c>
      <c r="B166" s="93">
        <v>907</v>
      </c>
      <c r="C166" s="94">
        <v>7</v>
      </c>
      <c r="D166" s="94">
        <v>2</v>
      </c>
      <c r="E166" s="68" t="s">
        <v>201</v>
      </c>
      <c r="F166" s="69" t="s">
        <v>150</v>
      </c>
      <c r="G166" s="71">
        <v>27175</v>
      </c>
    </row>
    <row r="167" spans="1:7" ht="31.5" x14ac:dyDescent="0.25">
      <c r="A167" s="92" t="s">
        <v>202</v>
      </c>
      <c r="B167" s="93">
        <v>907</v>
      </c>
      <c r="C167" s="94">
        <v>7</v>
      </c>
      <c r="D167" s="94">
        <v>2</v>
      </c>
      <c r="E167" s="68" t="s">
        <v>203</v>
      </c>
      <c r="F167" s="69" t="s">
        <v>142</v>
      </c>
      <c r="G167" s="71">
        <v>34594.9</v>
      </c>
    </row>
    <row r="168" spans="1:7" ht="31.5" x14ac:dyDescent="0.25">
      <c r="A168" s="92" t="s">
        <v>149</v>
      </c>
      <c r="B168" s="93">
        <v>907</v>
      </c>
      <c r="C168" s="94">
        <v>7</v>
      </c>
      <c r="D168" s="94">
        <v>2</v>
      </c>
      <c r="E168" s="68" t="s">
        <v>203</v>
      </c>
      <c r="F168" s="69" t="s">
        <v>150</v>
      </c>
      <c r="G168" s="71">
        <v>34594.9</v>
      </c>
    </row>
    <row r="169" spans="1:7" ht="110.25" customHeight="1" x14ac:dyDescent="0.25">
      <c r="A169" s="92" t="s">
        <v>169</v>
      </c>
      <c r="B169" s="93">
        <v>907</v>
      </c>
      <c r="C169" s="94">
        <v>7</v>
      </c>
      <c r="D169" s="94">
        <v>2</v>
      </c>
      <c r="E169" s="68" t="s">
        <v>204</v>
      </c>
      <c r="F169" s="69" t="s">
        <v>142</v>
      </c>
      <c r="G169" s="71">
        <v>2929.4</v>
      </c>
    </row>
    <row r="170" spans="1:7" ht="31.5" x14ac:dyDescent="0.25">
      <c r="A170" s="92" t="s">
        <v>149</v>
      </c>
      <c r="B170" s="93">
        <v>907</v>
      </c>
      <c r="C170" s="94">
        <v>7</v>
      </c>
      <c r="D170" s="94">
        <v>2</v>
      </c>
      <c r="E170" s="68" t="s">
        <v>204</v>
      </c>
      <c r="F170" s="69" t="s">
        <v>150</v>
      </c>
      <c r="G170" s="71">
        <v>2929.4</v>
      </c>
    </row>
    <row r="171" spans="1:7" ht="31.5" x14ac:dyDescent="0.25">
      <c r="A171" s="92" t="s">
        <v>171</v>
      </c>
      <c r="B171" s="93">
        <v>907</v>
      </c>
      <c r="C171" s="94">
        <v>7</v>
      </c>
      <c r="D171" s="94">
        <v>2</v>
      </c>
      <c r="E171" s="68" t="s">
        <v>205</v>
      </c>
      <c r="F171" s="69" t="s">
        <v>142</v>
      </c>
      <c r="G171" s="71">
        <v>4373</v>
      </c>
    </row>
    <row r="172" spans="1:7" ht="31.5" x14ac:dyDescent="0.25">
      <c r="A172" s="92" t="s">
        <v>149</v>
      </c>
      <c r="B172" s="93">
        <v>907</v>
      </c>
      <c r="C172" s="94">
        <v>7</v>
      </c>
      <c r="D172" s="94">
        <v>2</v>
      </c>
      <c r="E172" s="68" t="s">
        <v>205</v>
      </c>
      <c r="F172" s="69" t="s">
        <v>150</v>
      </c>
      <c r="G172" s="71">
        <v>4373</v>
      </c>
    </row>
    <row r="173" spans="1:7" ht="47.25" x14ac:dyDescent="0.25">
      <c r="A173" s="92" t="s">
        <v>206</v>
      </c>
      <c r="B173" s="93">
        <v>907</v>
      </c>
      <c r="C173" s="94">
        <v>7</v>
      </c>
      <c r="D173" s="94">
        <v>2</v>
      </c>
      <c r="E173" s="68" t="s">
        <v>207</v>
      </c>
      <c r="F173" s="69" t="s">
        <v>142</v>
      </c>
      <c r="G173" s="71">
        <v>1889</v>
      </c>
    </row>
    <row r="174" spans="1:7" ht="31.5" x14ac:dyDescent="0.25">
      <c r="A174" s="92" t="s">
        <v>149</v>
      </c>
      <c r="B174" s="93">
        <v>907</v>
      </c>
      <c r="C174" s="94">
        <v>7</v>
      </c>
      <c r="D174" s="94">
        <v>2</v>
      </c>
      <c r="E174" s="68" t="s">
        <v>207</v>
      </c>
      <c r="F174" s="69" t="s">
        <v>150</v>
      </c>
      <c r="G174" s="71">
        <v>1889</v>
      </c>
    </row>
    <row r="175" spans="1:7" ht="78.75" x14ac:dyDescent="0.25">
      <c r="A175" s="92" t="s">
        <v>755</v>
      </c>
      <c r="B175" s="93">
        <v>907</v>
      </c>
      <c r="C175" s="94">
        <v>7</v>
      </c>
      <c r="D175" s="94">
        <v>2</v>
      </c>
      <c r="E175" s="68" t="s">
        <v>756</v>
      </c>
      <c r="F175" s="69" t="s">
        <v>142</v>
      </c>
      <c r="G175" s="71">
        <v>329.7</v>
      </c>
    </row>
    <row r="176" spans="1:7" ht="31.5" x14ac:dyDescent="0.25">
      <c r="A176" s="92" t="s">
        <v>149</v>
      </c>
      <c r="B176" s="93">
        <v>907</v>
      </c>
      <c r="C176" s="94">
        <v>7</v>
      </c>
      <c r="D176" s="94">
        <v>2</v>
      </c>
      <c r="E176" s="68" t="s">
        <v>756</v>
      </c>
      <c r="F176" s="69" t="s">
        <v>150</v>
      </c>
      <c r="G176" s="71">
        <v>329.7</v>
      </c>
    </row>
    <row r="177" spans="1:7" ht="63" x14ac:dyDescent="0.25">
      <c r="A177" s="92" t="s">
        <v>208</v>
      </c>
      <c r="B177" s="93">
        <v>907</v>
      </c>
      <c r="C177" s="94">
        <v>7</v>
      </c>
      <c r="D177" s="94">
        <v>2</v>
      </c>
      <c r="E177" s="68" t="s">
        <v>209</v>
      </c>
      <c r="F177" s="69" t="s">
        <v>142</v>
      </c>
      <c r="G177" s="71">
        <v>1000</v>
      </c>
    </row>
    <row r="178" spans="1:7" ht="31.5" x14ac:dyDescent="0.25">
      <c r="A178" s="92" t="s">
        <v>149</v>
      </c>
      <c r="B178" s="93">
        <v>907</v>
      </c>
      <c r="C178" s="94">
        <v>7</v>
      </c>
      <c r="D178" s="94">
        <v>2</v>
      </c>
      <c r="E178" s="68" t="s">
        <v>209</v>
      </c>
      <c r="F178" s="69" t="s">
        <v>150</v>
      </c>
      <c r="G178" s="71">
        <v>1000</v>
      </c>
    </row>
    <row r="179" spans="1:7" ht="47.25" x14ac:dyDescent="0.25">
      <c r="A179" s="92" t="s">
        <v>210</v>
      </c>
      <c r="B179" s="93">
        <v>907</v>
      </c>
      <c r="C179" s="94">
        <v>7</v>
      </c>
      <c r="D179" s="94">
        <v>2</v>
      </c>
      <c r="E179" s="68" t="s">
        <v>211</v>
      </c>
      <c r="F179" s="69" t="s">
        <v>142</v>
      </c>
      <c r="G179" s="71">
        <v>3218.2</v>
      </c>
    </row>
    <row r="180" spans="1:7" ht="31.5" x14ac:dyDescent="0.25">
      <c r="A180" s="92" t="s">
        <v>149</v>
      </c>
      <c r="B180" s="93">
        <v>907</v>
      </c>
      <c r="C180" s="94">
        <v>7</v>
      </c>
      <c r="D180" s="94">
        <v>2</v>
      </c>
      <c r="E180" s="68" t="s">
        <v>211</v>
      </c>
      <c r="F180" s="69" t="s">
        <v>150</v>
      </c>
      <c r="G180" s="71">
        <v>3218.2</v>
      </c>
    </row>
    <row r="181" spans="1:7" ht="63" x14ac:dyDescent="0.25">
      <c r="A181" s="92" t="s">
        <v>212</v>
      </c>
      <c r="B181" s="93">
        <v>907</v>
      </c>
      <c r="C181" s="94">
        <v>7</v>
      </c>
      <c r="D181" s="94">
        <v>2</v>
      </c>
      <c r="E181" s="68" t="s">
        <v>213</v>
      </c>
      <c r="F181" s="69" t="s">
        <v>142</v>
      </c>
      <c r="G181" s="71">
        <v>10242.4</v>
      </c>
    </row>
    <row r="182" spans="1:7" ht="31.5" x14ac:dyDescent="0.25">
      <c r="A182" s="92" t="s">
        <v>149</v>
      </c>
      <c r="B182" s="93">
        <v>907</v>
      </c>
      <c r="C182" s="94">
        <v>7</v>
      </c>
      <c r="D182" s="94">
        <v>2</v>
      </c>
      <c r="E182" s="68" t="s">
        <v>213</v>
      </c>
      <c r="F182" s="69" t="s">
        <v>150</v>
      </c>
      <c r="G182" s="71">
        <v>10046.299999999999</v>
      </c>
    </row>
    <row r="183" spans="1:7" x14ac:dyDescent="0.25">
      <c r="A183" s="92" t="s">
        <v>167</v>
      </c>
      <c r="B183" s="93">
        <v>907</v>
      </c>
      <c r="C183" s="94">
        <v>7</v>
      </c>
      <c r="D183" s="94">
        <v>2</v>
      </c>
      <c r="E183" s="68" t="s">
        <v>213</v>
      </c>
      <c r="F183" s="69" t="s">
        <v>168</v>
      </c>
      <c r="G183" s="71">
        <v>196.1</v>
      </c>
    </row>
    <row r="184" spans="1:7" ht="109.5" customHeight="1" x14ac:dyDescent="0.25">
      <c r="A184" s="92" t="s">
        <v>214</v>
      </c>
      <c r="B184" s="93">
        <v>907</v>
      </c>
      <c r="C184" s="94">
        <v>7</v>
      </c>
      <c r="D184" s="94">
        <v>2</v>
      </c>
      <c r="E184" s="68" t="s">
        <v>215</v>
      </c>
      <c r="F184" s="69" t="s">
        <v>142</v>
      </c>
      <c r="G184" s="71">
        <v>471.6</v>
      </c>
    </row>
    <row r="185" spans="1:7" ht="31.5" x14ac:dyDescent="0.25">
      <c r="A185" s="92" t="s">
        <v>149</v>
      </c>
      <c r="B185" s="93">
        <v>907</v>
      </c>
      <c r="C185" s="94">
        <v>7</v>
      </c>
      <c r="D185" s="94">
        <v>2</v>
      </c>
      <c r="E185" s="68" t="s">
        <v>215</v>
      </c>
      <c r="F185" s="69" t="s">
        <v>150</v>
      </c>
      <c r="G185" s="71">
        <v>471.6</v>
      </c>
    </row>
    <row r="186" spans="1:7" ht="47.25" x14ac:dyDescent="0.25">
      <c r="A186" s="92" t="s">
        <v>225</v>
      </c>
      <c r="B186" s="93">
        <v>907</v>
      </c>
      <c r="C186" s="94">
        <v>7</v>
      </c>
      <c r="D186" s="94">
        <v>2</v>
      </c>
      <c r="E186" s="68" t="s">
        <v>226</v>
      </c>
      <c r="F186" s="69" t="s">
        <v>142</v>
      </c>
      <c r="G186" s="71">
        <v>4</v>
      </c>
    </row>
    <row r="187" spans="1:7" ht="47.25" x14ac:dyDescent="0.25">
      <c r="A187" s="92" t="s">
        <v>238</v>
      </c>
      <c r="B187" s="93">
        <v>907</v>
      </c>
      <c r="C187" s="94">
        <v>7</v>
      </c>
      <c r="D187" s="94">
        <v>2</v>
      </c>
      <c r="E187" s="68" t="s">
        <v>239</v>
      </c>
      <c r="F187" s="69" t="s">
        <v>142</v>
      </c>
      <c r="G187" s="71">
        <v>4</v>
      </c>
    </row>
    <row r="188" spans="1:7" ht="63" x14ac:dyDescent="0.25">
      <c r="A188" s="92" t="s">
        <v>240</v>
      </c>
      <c r="B188" s="93">
        <v>907</v>
      </c>
      <c r="C188" s="94">
        <v>7</v>
      </c>
      <c r="D188" s="94">
        <v>2</v>
      </c>
      <c r="E188" s="68" t="s">
        <v>241</v>
      </c>
      <c r="F188" s="69" t="s">
        <v>142</v>
      </c>
      <c r="G188" s="71">
        <v>4</v>
      </c>
    </row>
    <row r="189" spans="1:7" x14ac:dyDescent="0.25">
      <c r="A189" s="92" t="s">
        <v>167</v>
      </c>
      <c r="B189" s="93">
        <v>907</v>
      </c>
      <c r="C189" s="94">
        <v>7</v>
      </c>
      <c r="D189" s="94">
        <v>2</v>
      </c>
      <c r="E189" s="68" t="s">
        <v>241</v>
      </c>
      <c r="F189" s="69" t="s">
        <v>168</v>
      </c>
      <c r="G189" s="71">
        <v>4</v>
      </c>
    </row>
    <row r="190" spans="1:7" ht="46.5" customHeight="1" x14ac:dyDescent="0.25">
      <c r="A190" s="92" t="s">
        <v>295</v>
      </c>
      <c r="B190" s="93">
        <v>907</v>
      </c>
      <c r="C190" s="94">
        <v>7</v>
      </c>
      <c r="D190" s="94">
        <v>2</v>
      </c>
      <c r="E190" s="68" t="s">
        <v>296</v>
      </c>
      <c r="F190" s="69" t="s">
        <v>142</v>
      </c>
      <c r="G190" s="71">
        <v>297.89999999999998</v>
      </c>
    </row>
    <row r="191" spans="1:7" ht="47.25" customHeight="1" x14ac:dyDescent="0.25">
      <c r="A191" s="92" t="s">
        <v>315</v>
      </c>
      <c r="B191" s="93">
        <v>907</v>
      </c>
      <c r="C191" s="94">
        <v>7</v>
      </c>
      <c r="D191" s="94">
        <v>2</v>
      </c>
      <c r="E191" s="68" t="s">
        <v>316</v>
      </c>
      <c r="F191" s="69" t="s">
        <v>142</v>
      </c>
      <c r="G191" s="71">
        <v>297.89999999999998</v>
      </c>
    </row>
    <row r="192" spans="1:7" ht="47.25" x14ac:dyDescent="0.25">
      <c r="A192" s="92" t="s">
        <v>317</v>
      </c>
      <c r="B192" s="93">
        <v>907</v>
      </c>
      <c r="C192" s="94">
        <v>7</v>
      </c>
      <c r="D192" s="94">
        <v>2</v>
      </c>
      <c r="E192" s="68" t="s">
        <v>318</v>
      </c>
      <c r="F192" s="69" t="s">
        <v>142</v>
      </c>
      <c r="G192" s="71">
        <v>297.89999999999998</v>
      </c>
    </row>
    <row r="193" spans="1:7" ht="63" x14ac:dyDescent="0.25">
      <c r="A193" s="92" t="s">
        <v>236</v>
      </c>
      <c r="B193" s="93">
        <v>907</v>
      </c>
      <c r="C193" s="94">
        <v>7</v>
      </c>
      <c r="D193" s="94">
        <v>2</v>
      </c>
      <c r="E193" s="68" t="s">
        <v>319</v>
      </c>
      <c r="F193" s="69" t="s">
        <v>142</v>
      </c>
      <c r="G193" s="71">
        <v>297.89999999999998</v>
      </c>
    </row>
    <row r="194" spans="1:7" ht="31.5" x14ac:dyDescent="0.25">
      <c r="A194" s="92" t="s">
        <v>149</v>
      </c>
      <c r="B194" s="93">
        <v>907</v>
      </c>
      <c r="C194" s="94">
        <v>7</v>
      </c>
      <c r="D194" s="94">
        <v>2</v>
      </c>
      <c r="E194" s="68" t="s">
        <v>319</v>
      </c>
      <c r="F194" s="69" t="s">
        <v>150</v>
      </c>
      <c r="G194" s="71">
        <v>297.89999999999998</v>
      </c>
    </row>
    <row r="195" spans="1:7" x14ac:dyDescent="0.25">
      <c r="A195" s="92" t="s">
        <v>219</v>
      </c>
      <c r="B195" s="93">
        <v>907</v>
      </c>
      <c r="C195" s="94">
        <v>7</v>
      </c>
      <c r="D195" s="94">
        <v>3</v>
      </c>
      <c r="E195" s="68" t="s">
        <v>142</v>
      </c>
      <c r="F195" s="69" t="s">
        <v>142</v>
      </c>
      <c r="G195" s="71">
        <v>54143.4</v>
      </c>
    </row>
    <row r="196" spans="1:7" ht="31.5" x14ac:dyDescent="0.25">
      <c r="A196" s="92" t="s">
        <v>140</v>
      </c>
      <c r="B196" s="93">
        <v>907</v>
      </c>
      <c r="C196" s="94">
        <v>7</v>
      </c>
      <c r="D196" s="94">
        <v>3</v>
      </c>
      <c r="E196" s="68" t="s">
        <v>141</v>
      </c>
      <c r="F196" s="69" t="s">
        <v>142</v>
      </c>
      <c r="G196" s="71">
        <v>54114.400000000001</v>
      </c>
    </row>
    <row r="197" spans="1:7" ht="31.5" x14ac:dyDescent="0.25">
      <c r="A197" s="92" t="s">
        <v>143</v>
      </c>
      <c r="B197" s="93">
        <v>907</v>
      </c>
      <c r="C197" s="94">
        <v>7</v>
      </c>
      <c r="D197" s="94">
        <v>3</v>
      </c>
      <c r="E197" s="68" t="s">
        <v>144</v>
      </c>
      <c r="F197" s="69" t="s">
        <v>142</v>
      </c>
      <c r="G197" s="71">
        <v>54114.400000000001</v>
      </c>
    </row>
    <row r="198" spans="1:7" ht="31.5" x14ac:dyDescent="0.25">
      <c r="A198" s="92" t="s">
        <v>216</v>
      </c>
      <c r="B198" s="93">
        <v>907</v>
      </c>
      <c r="C198" s="94">
        <v>7</v>
      </c>
      <c r="D198" s="94">
        <v>3</v>
      </c>
      <c r="E198" s="68" t="s">
        <v>217</v>
      </c>
      <c r="F198" s="69" t="s">
        <v>142</v>
      </c>
      <c r="G198" s="71">
        <v>54114.400000000001</v>
      </c>
    </row>
    <row r="199" spans="1:7" ht="31.5" x14ac:dyDescent="0.25">
      <c r="A199" s="92" t="s">
        <v>147</v>
      </c>
      <c r="B199" s="93">
        <v>907</v>
      </c>
      <c r="C199" s="94">
        <v>7</v>
      </c>
      <c r="D199" s="94">
        <v>3</v>
      </c>
      <c r="E199" s="68" t="s">
        <v>218</v>
      </c>
      <c r="F199" s="69" t="s">
        <v>142</v>
      </c>
      <c r="G199" s="71">
        <v>173.2</v>
      </c>
    </row>
    <row r="200" spans="1:7" ht="31.5" x14ac:dyDescent="0.25">
      <c r="A200" s="92" t="s">
        <v>149</v>
      </c>
      <c r="B200" s="93">
        <v>907</v>
      </c>
      <c r="C200" s="94">
        <v>7</v>
      </c>
      <c r="D200" s="94">
        <v>3</v>
      </c>
      <c r="E200" s="68" t="s">
        <v>218</v>
      </c>
      <c r="F200" s="69" t="s">
        <v>150</v>
      </c>
      <c r="G200" s="71">
        <v>173.2</v>
      </c>
    </row>
    <row r="201" spans="1:7" x14ac:dyDescent="0.25">
      <c r="A201" s="92" t="s">
        <v>159</v>
      </c>
      <c r="B201" s="93">
        <v>907</v>
      </c>
      <c r="C201" s="94">
        <v>7</v>
      </c>
      <c r="D201" s="94">
        <v>3</v>
      </c>
      <c r="E201" s="68" t="s">
        <v>221</v>
      </c>
      <c r="F201" s="69" t="s">
        <v>142</v>
      </c>
      <c r="G201" s="71">
        <v>36602.400000000001</v>
      </c>
    </row>
    <row r="202" spans="1:7" ht="62.25" customHeight="1" x14ac:dyDescent="0.25">
      <c r="A202" s="92" t="s">
        <v>165</v>
      </c>
      <c r="B202" s="93">
        <v>907</v>
      </c>
      <c r="C202" s="94">
        <v>7</v>
      </c>
      <c r="D202" s="94">
        <v>3</v>
      </c>
      <c r="E202" s="68" t="s">
        <v>221</v>
      </c>
      <c r="F202" s="69" t="s">
        <v>166</v>
      </c>
      <c r="G202" s="71">
        <v>31215.9</v>
      </c>
    </row>
    <row r="203" spans="1:7" ht="31.5" x14ac:dyDescent="0.25">
      <c r="A203" s="92" t="s">
        <v>149</v>
      </c>
      <c r="B203" s="93">
        <v>907</v>
      </c>
      <c r="C203" s="94">
        <v>7</v>
      </c>
      <c r="D203" s="94">
        <v>3</v>
      </c>
      <c r="E203" s="68" t="s">
        <v>221</v>
      </c>
      <c r="F203" s="69" t="s">
        <v>150</v>
      </c>
      <c r="G203" s="71">
        <v>4925.3</v>
      </c>
    </row>
    <row r="204" spans="1:7" x14ac:dyDescent="0.25">
      <c r="A204" s="92" t="s">
        <v>161</v>
      </c>
      <c r="B204" s="93">
        <v>907</v>
      </c>
      <c r="C204" s="94">
        <v>7</v>
      </c>
      <c r="D204" s="94">
        <v>3</v>
      </c>
      <c r="E204" s="68" t="s">
        <v>221</v>
      </c>
      <c r="F204" s="69" t="s">
        <v>162</v>
      </c>
      <c r="G204" s="71">
        <v>461.2</v>
      </c>
    </row>
    <row r="205" spans="1:7" ht="141" customHeight="1" x14ac:dyDescent="0.25">
      <c r="A205" s="92" t="s">
        <v>222</v>
      </c>
      <c r="B205" s="93">
        <v>907</v>
      </c>
      <c r="C205" s="94">
        <v>7</v>
      </c>
      <c r="D205" s="94">
        <v>3</v>
      </c>
      <c r="E205" s="68" t="s">
        <v>223</v>
      </c>
      <c r="F205" s="69" t="s">
        <v>142</v>
      </c>
      <c r="G205" s="71">
        <v>16716.3</v>
      </c>
    </row>
    <row r="206" spans="1:7" ht="62.25" customHeight="1" x14ac:dyDescent="0.25">
      <c r="A206" s="92" t="s">
        <v>165</v>
      </c>
      <c r="B206" s="93">
        <v>907</v>
      </c>
      <c r="C206" s="94">
        <v>7</v>
      </c>
      <c r="D206" s="94">
        <v>3</v>
      </c>
      <c r="E206" s="68" t="s">
        <v>223</v>
      </c>
      <c r="F206" s="69" t="s">
        <v>166</v>
      </c>
      <c r="G206" s="71">
        <v>16716.3</v>
      </c>
    </row>
    <row r="207" spans="1:7" ht="31.5" x14ac:dyDescent="0.25">
      <c r="A207" s="92" t="s">
        <v>171</v>
      </c>
      <c r="B207" s="93">
        <v>907</v>
      </c>
      <c r="C207" s="94">
        <v>7</v>
      </c>
      <c r="D207" s="94">
        <v>3</v>
      </c>
      <c r="E207" s="68" t="s">
        <v>224</v>
      </c>
      <c r="F207" s="69" t="s">
        <v>142</v>
      </c>
      <c r="G207" s="71">
        <v>622.5</v>
      </c>
    </row>
    <row r="208" spans="1:7" ht="31.5" x14ac:dyDescent="0.25">
      <c r="A208" s="92" t="s">
        <v>149</v>
      </c>
      <c r="B208" s="93">
        <v>907</v>
      </c>
      <c r="C208" s="94">
        <v>7</v>
      </c>
      <c r="D208" s="94">
        <v>3</v>
      </c>
      <c r="E208" s="68" t="s">
        <v>224</v>
      </c>
      <c r="F208" s="69" t="s">
        <v>150</v>
      </c>
      <c r="G208" s="71">
        <v>622.5</v>
      </c>
    </row>
    <row r="209" spans="1:7" ht="46.5" customHeight="1" x14ac:dyDescent="0.25">
      <c r="A209" s="92" t="s">
        <v>295</v>
      </c>
      <c r="B209" s="93">
        <v>907</v>
      </c>
      <c r="C209" s="94">
        <v>7</v>
      </c>
      <c r="D209" s="94">
        <v>3</v>
      </c>
      <c r="E209" s="68" t="s">
        <v>296</v>
      </c>
      <c r="F209" s="69" t="s">
        <v>142</v>
      </c>
      <c r="G209" s="71">
        <v>29</v>
      </c>
    </row>
    <row r="210" spans="1:7" ht="63" x14ac:dyDescent="0.25">
      <c r="A210" s="92" t="s">
        <v>315</v>
      </c>
      <c r="B210" s="93">
        <v>907</v>
      </c>
      <c r="C210" s="94">
        <v>7</v>
      </c>
      <c r="D210" s="94">
        <v>3</v>
      </c>
      <c r="E210" s="68" t="s">
        <v>316</v>
      </c>
      <c r="F210" s="69" t="s">
        <v>142</v>
      </c>
      <c r="G210" s="71">
        <v>29</v>
      </c>
    </row>
    <row r="211" spans="1:7" ht="47.25" x14ac:dyDescent="0.25">
      <c r="A211" s="92" t="s">
        <v>317</v>
      </c>
      <c r="B211" s="93">
        <v>907</v>
      </c>
      <c r="C211" s="94">
        <v>7</v>
      </c>
      <c r="D211" s="94">
        <v>3</v>
      </c>
      <c r="E211" s="68" t="s">
        <v>318</v>
      </c>
      <c r="F211" s="69" t="s">
        <v>142</v>
      </c>
      <c r="G211" s="71">
        <v>29</v>
      </c>
    </row>
    <row r="212" spans="1:7" ht="63" x14ac:dyDescent="0.25">
      <c r="A212" s="92" t="s">
        <v>236</v>
      </c>
      <c r="B212" s="93">
        <v>907</v>
      </c>
      <c r="C212" s="94">
        <v>7</v>
      </c>
      <c r="D212" s="94">
        <v>3</v>
      </c>
      <c r="E212" s="68" t="s">
        <v>319</v>
      </c>
      <c r="F212" s="69" t="s">
        <v>142</v>
      </c>
      <c r="G212" s="71">
        <v>29</v>
      </c>
    </row>
    <row r="213" spans="1:7" ht="31.5" x14ac:dyDescent="0.25">
      <c r="A213" s="92" t="s">
        <v>149</v>
      </c>
      <c r="B213" s="93">
        <v>907</v>
      </c>
      <c r="C213" s="94">
        <v>7</v>
      </c>
      <c r="D213" s="94">
        <v>3</v>
      </c>
      <c r="E213" s="68" t="s">
        <v>319</v>
      </c>
      <c r="F213" s="69" t="s">
        <v>150</v>
      </c>
      <c r="G213" s="71">
        <v>29</v>
      </c>
    </row>
    <row r="214" spans="1:7" ht="31.5" x14ac:dyDescent="0.25">
      <c r="A214" s="92" t="s">
        <v>158</v>
      </c>
      <c r="B214" s="93">
        <v>907</v>
      </c>
      <c r="C214" s="94">
        <v>7</v>
      </c>
      <c r="D214" s="94">
        <v>5</v>
      </c>
      <c r="E214" s="68" t="s">
        <v>142</v>
      </c>
      <c r="F214" s="69" t="s">
        <v>142</v>
      </c>
      <c r="G214" s="71">
        <v>339</v>
      </c>
    </row>
    <row r="215" spans="1:7" ht="31.5" x14ac:dyDescent="0.25">
      <c r="A215" s="92" t="s">
        <v>140</v>
      </c>
      <c r="B215" s="93">
        <v>907</v>
      </c>
      <c r="C215" s="94">
        <v>7</v>
      </c>
      <c r="D215" s="94">
        <v>5</v>
      </c>
      <c r="E215" s="68" t="s">
        <v>141</v>
      </c>
      <c r="F215" s="69" t="s">
        <v>142</v>
      </c>
      <c r="G215" s="71">
        <v>339</v>
      </c>
    </row>
    <row r="216" spans="1:7" ht="31.5" x14ac:dyDescent="0.25">
      <c r="A216" s="92" t="s">
        <v>143</v>
      </c>
      <c r="B216" s="93">
        <v>907</v>
      </c>
      <c r="C216" s="94">
        <v>7</v>
      </c>
      <c r="D216" s="94">
        <v>5</v>
      </c>
      <c r="E216" s="68" t="s">
        <v>144</v>
      </c>
      <c r="F216" s="69" t="s">
        <v>142</v>
      </c>
      <c r="G216" s="71">
        <v>334.4</v>
      </c>
    </row>
    <row r="217" spans="1:7" ht="31.5" x14ac:dyDescent="0.25">
      <c r="A217" s="92" t="s">
        <v>145</v>
      </c>
      <c r="B217" s="93">
        <v>907</v>
      </c>
      <c r="C217" s="94">
        <v>7</v>
      </c>
      <c r="D217" s="94">
        <v>5</v>
      </c>
      <c r="E217" s="68" t="s">
        <v>146</v>
      </c>
      <c r="F217" s="69" t="s">
        <v>142</v>
      </c>
      <c r="G217" s="71">
        <v>109</v>
      </c>
    </row>
    <row r="218" spans="1:7" ht="31.5" x14ac:dyDescent="0.25">
      <c r="A218" s="92" t="s">
        <v>156</v>
      </c>
      <c r="B218" s="93">
        <v>907</v>
      </c>
      <c r="C218" s="94">
        <v>7</v>
      </c>
      <c r="D218" s="94">
        <v>5</v>
      </c>
      <c r="E218" s="68" t="s">
        <v>157</v>
      </c>
      <c r="F218" s="69" t="s">
        <v>142</v>
      </c>
      <c r="G218" s="71">
        <v>109</v>
      </c>
    </row>
    <row r="219" spans="1:7" ht="31.5" x14ac:dyDescent="0.25">
      <c r="A219" s="92" t="s">
        <v>149</v>
      </c>
      <c r="B219" s="93">
        <v>907</v>
      </c>
      <c r="C219" s="94">
        <v>7</v>
      </c>
      <c r="D219" s="94">
        <v>5</v>
      </c>
      <c r="E219" s="68" t="s">
        <v>157</v>
      </c>
      <c r="F219" s="69" t="s">
        <v>150</v>
      </c>
      <c r="G219" s="71">
        <v>109</v>
      </c>
    </row>
    <row r="220" spans="1:7" ht="31.5" x14ac:dyDescent="0.25">
      <c r="A220" s="92" t="s">
        <v>173</v>
      </c>
      <c r="B220" s="93">
        <v>907</v>
      </c>
      <c r="C220" s="94">
        <v>7</v>
      </c>
      <c r="D220" s="94">
        <v>5</v>
      </c>
      <c r="E220" s="68" t="s">
        <v>174</v>
      </c>
      <c r="F220" s="69" t="s">
        <v>142</v>
      </c>
      <c r="G220" s="71">
        <v>218.9</v>
      </c>
    </row>
    <row r="221" spans="1:7" ht="31.5" x14ac:dyDescent="0.25">
      <c r="A221" s="92" t="s">
        <v>156</v>
      </c>
      <c r="B221" s="93">
        <v>907</v>
      </c>
      <c r="C221" s="94">
        <v>7</v>
      </c>
      <c r="D221" s="94">
        <v>5</v>
      </c>
      <c r="E221" s="68" t="s">
        <v>189</v>
      </c>
      <c r="F221" s="69" t="s">
        <v>142</v>
      </c>
      <c r="G221" s="71">
        <v>218.9</v>
      </c>
    </row>
    <row r="222" spans="1:7" ht="31.5" x14ac:dyDescent="0.25">
      <c r="A222" s="92" t="s">
        <v>149</v>
      </c>
      <c r="B222" s="93">
        <v>907</v>
      </c>
      <c r="C222" s="94">
        <v>7</v>
      </c>
      <c r="D222" s="94">
        <v>5</v>
      </c>
      <c r="E222" s="68" t="s">
        <v>189</v>
      </c>
      <c r="F222" s="69" t="s">
        <v>150</v>
      </c>
      <c r="G222" s="71">
        <v>218.9</v>
      </c>
    </row>
    <row r="223" spans="1:7" ht="31.5" x14ac:dyDescent="0.25">
      <c r="A223" s="92" t="s">
        <v>216</v>
      </c>
      <c r="B223" s="93">
        <v>907</v>
      </c>
      <c r="C223" s="94">
        <v>7</v>
      </c>
      <c r="D223" s="94">
        <v>5</v>
      </c>
      <c r="E223" s="68" t="s">
        <v>217</v>
      </c>
      <c r="F223" s="69" t="s">
        <v>142</v>
      </c>
      <c r="G223" s="71">
        <v>6.5</v>
      </c>
    </row>
    <row r="224" spans="1:7" ht="31.5" x14ac:dyDescent="0.25">
      <c r="A224" s="92" t="s">
        <v>156</v>
      </c>
      <c r="B224" s="93">
        <v>907</v>
      </c>
      <c r="C224" s="94">
        <v>7</v>
      </c>
      <c r="D224" s="94">
        <v>5</v>
      </c>
      <c r="E224" s="68" t="s">
        <v>220</v>
      </c>
      <c r="F224" s="69" t="s">
        <v>142</v>
      </c>
      <c r="G224" s="71">
        <v>6.5</v>
      </c>
    </row>
    <row r="225" spans="1:7" ht="31.5" x14ac:dyDescent="0.25">
      <c r="A225" s="92" t="s">
        <v>149</v>
      </c>
      <c r="B225" s="93">
        <v>907</v>
      </c>
      <c r="C225" s="94">
        <v>7</v>
      </c>
      <c r="D225" s="94">
        <v>5</v>
      </c>
      <c r="E225" s="68" t="s">
        <v>220</v>
      </c>
      <c r="F225" s="69" t="s">
        <v>150</v>
      </c>
      <c r="G225" s="71">
        <v>6.5</v>
      </c>
    </row>
    <row r="226" spans="1:7" ht="47.25" x14ac:dyDescent="0.25">
      <c r="A226" s="92" t="s">
        <v>225</v>
      </c>
      <c r="B226" s="93">
        <v>907</v>
      </c>
      <c r="C226" s="94">
        <v>7</v>
      </c>
      <c r="D226" s="94">
        <v>5</v>
      </c>
      <c r="E226" s="68" t="s">
        <v>226</v>
      </c>
      <c r="F226" s="69" t="s">
        <v>142</v>
      </c>
      <c r="G226" s="71">
        <v>4.5999999999999996</v>
      </c>
    </row>
    <row r="227" spans="1:7" ht="31.5" x14ac:dyDescent="0.25">
      <c r="A227" s="92" t="s">
        <v>227</v>
      </c>
      <c r="B227" s="93">
        <v>907</v>
      </c>
      <c r="C227" s="94">
        <v>7</v>
      </c>
      <c r="D227" s="94">
        <v>5</v>
      </c>
      <c r="E227" s="68" t="s">
        <v>228</v>
      </c>
      <c r="F227" s="69" t="s">
        <v>142</v>
      </c>
      <c r="G227" s="71">
        <v>4.5999999999999996</v>
      </c>
    </row>
    <row r="228" spans="1:7" ht="31.5" x14ac:dyDescent="0.25">
      <c r="A228" s="92" t="s">
        <v>156</v>
      </c>
      <c r="B228" s="93">
        <v>907</v>
      </c>
      <c r="C228" s="94">
        <v>7</v>
      </c>
      <c r="D228" s="94">
        <v>5</v>
      </c>
      <c r="E228" s="68" t="s">
        <v>757</v>
      </c>
      <c r="F228" s="69" t="s">
        <v>142</v>
      </c>
      <c r="G228" s="71">
        <v>4.5999999999999996</v>
      </c>
    </row>
    <row r="229" spans="1:7" ht="31.5" x14ac:dyDescent="0.25">
      <c r="A229" s="92" t="s">
        <v>149</v>
      </c>
      <c r="B229" s="93">
        <v>907</v>
      </c>
      <c r="C229" s="94">
        <v>7</v>
      </c>
      <c r="D229" s="94">
        <v>5</v>
      </c>
      <c r="E229" s="68" t="s">
        <v>757</v>
      </c>
      <c r="F229" s="69" t="s">
        <v>150</v>
      </c>
      <c r="G229" s="71">
        <v>4.5999999999999996</v>
      </c>
    </row>
    <row r="230" spans="1:7" x14ac:dyDescent="0.25">
      <c r="A230" s="92" t="s">
        <v>245</v>
      </c>
      <c r="B230" s="93">
        <v>907</v>
      </c>
      <c r="C230" s="94">
        <v>7</v>
      </c>
      <c r="D230" s="94">
        <v>7</v>
      </c>
      <c r="E230" s="68" t="s">
        <v>142</v>
      </c>
      <c r="F230" s="69" t="s">
        <v>142</v>
      </c>
      <c r="G230" s="71">
        <v>2644.1</v>
      </c>
    </row>
    <row r="231" spans="1:7" ht="31.5" x14ac:dyDescent="0.25">
      <c r="A231" s="92" t="s">
        <v>140</v>
      </c>
      <c r="B231" s="93">
        <v>907</v>
      </c>
      <c r="C231" s="94">
        <v>7</v>
      </c>
      <c r="D231" s="94">
        <v>7</v>
      </c>
      <c r="E231" s="68" t="s">
        <v>141</v>
      </c>
      <c r="F231" s="69" t="s">
        <v>142</v>
      </c>
      <c r="G231" s="71">
        <v>2644.1</v>
      </c>
    </row>
    <row r="232" spans="1:7" ht="47.25" x14ac:dyDescent="0.25">
      <c r="A232" s="92" t="s">
        <v>225</v>
      </c>
      <c r="B232" s="93">
        <v>907</v>
      </c>
      <c r="C232" s="94">
        <v>7</v>
      </c>
      <c r="D232" s="94">
        <v>7</v>
      </c>
      <c r="E232" s="68" t="s">
        <v>226</v>
      </c>
      <c r="F232" s="69" t="s">
        <v>142</v>
      </c>
      <c r="G232" s="71">
        <v>2644.1</v>
      </c>
    </row>
    <row r="233" spans="1:7" ht="31.5" x14ac:dyDescent="0.25">
      <c r="A233" s="92" t="s">
        <v>242</v>
      </c>
      <c r="B233" s="93">
        <v>907</v>
      </c>
      <c r="C233" s="94">
        <v>7</v>
      </c>
      <c r="D233" s="94">
        <v>7</v>
      </c>
      <c r="E233" s="68" t="s">
        <v>243</v>
      </c>
      <c r="F233" s="69" t="s">
        <v>142</v>
      </c>
      <c r="G233" s="71">
        <v>2644.1</v>
      </c>
    </row>
    <row r="234" spans="1:7" ht="18.75" customHeight="1" x14ac:dyDescent="0.25">
      <c r="A234" s="92" t="s">
        <v>154</v>
      </c>
      <c r="B234" s="93">
        <v>907</v>
      </c>
      <c r="C234" s="94">
        <v>7</v>
      </c>
      <c r="D234" s="94">
        <v>7</v>
      </c>
      <c r="E234" s="68" t="s">
        <v>244</v>
      </c>
      <c r="F234" s="69" t="s">
        <v>142</v>
      </c>
      <c r="G234" s="71">
        <v>220.5</v>
      </c>
    </row>
    <row r="235" spans="1:7" ht="31.5" x14ac:dyDescent="0.25">
      <c r="A235" s="92" t="s">
        <v>149</v>
      </c>
      <c r="B235" s="93">
        <v>907</v>
      </c>
      <c r="C235" s="94">
        <v>7</v>
      </c>
      <c r="D235" s="94">
        <v>7</v>
      </c>
      <c r="E235" s="68" t="s">
        <v>244</v>
      </c>
      <c r="F235" s="69" t="s">
        <v>150</v>
      </c>
      <c r="G235" s="71">
        <v>220.5</v>
      </c>
    </row>
    <row r="236" spans="1:7" ht="78.75" x14ac:dyDescent="0.25">
      <c r="A236" s="92" t="s">
        <v>246</v>
      </c>
      <c r="B236" s="93">
        <v>907</v>
      </c>
      <c r="C236" s="94">
        <v>7</v>
      </c>
      <c r="D236" s="94">
        <v>7</v>
      </c>
      <c r="E236" s="68" t="s">
        <v>247</v>
      </c>
      <c r="F236" s="69" t="s">
        <v>142</v>
      </c>
      <c r="G236" s="71">
        <v>2423.6</v>
      </c>
    </row>
    <row r="237" spans="1:7" ht="31.5" x14ac:dyDescent="0.25">
      <c r="A237" s="92" t="s">
        <v>149</v>
      </c>
      <c r="B237" s="93">
        <v>907</v>
      </c>
      <c r="C237" s="94">
        <v>7</v>
      </c>
      <c r="D237" s="94">
        <v>7</v>
      </c>
      <c r="E237" s="68" t="s">
        <v>247</v>
      </c>
      <c r="F237" s="69" t="s">
        <v>150</v>
      </c>
      <c r="G237" s="71">
        <v>2423.6</v>
      </c>
    </row>
    <row r="238" spans="1:7" x14ac:dyDescent="0.25">
      <c r="A238" s="92" t="s">
        <v>231</v>
      </c>
      <c r="B238" s="93">
        <v>907</v>
      </c>
      <c r="C238" s="94">
        <v>7</v>
      </c>
      <c r="D238" s="94">
        <v>9</v>
      </c>
      <c r="E238" s="68" t="s">
        <v>142</v>
      </c>
      <c r="F238" s="69" t="s">
        <v>142</v>
      </c>
      <c r="G238" s="71">
        <v>17950.599999999999</v>
      </c>
    </row>
    <row r="239" spans="1:7" ht="31.5" x14ac:dyDescent="0.25">
      <c r="A239" s="92" t="s">
        <v>140</v>
      </c>
      <c r="B239" s="93">
        <v>907</v>
      </c>
      <c r="C239" s="94">
        <v>7</v>
      </c>
      <c r="D239" s="94">
        <v>9</v>
      </c>
      <c r="E239" s="68" t="s">
        <v>141</v>
      </c>
      <c r="F239" s="69" t="s">
        <v>142</v>
      </c>
      <c r="G239" s="71">
        <v>17913.3</v>
      </c>
    </row>
    <row r="240" spans="1:7" ht="47.25" x14ac:dyDescent="0.25">
      <c r="A240" s="92" t="s">
        <v>225</v>
      </c>
      <c r="B240" s="93">
        <v>907</v>
      </c>
      <c r="C240" s="94">
        <v>7</v>
      </c>
      <c r="D240" s="94">
        <v>9</v>
      </c>
      <c r="E240" s="68" t="s">
        <v>226</v>
      </c>
      <c r="F240" s="69" t="s">
        <v>142</v>
      </c>
      <c r="G240" s="71">
        <v>17913.3</v>
      </c>
    </row>
    <row r="241" spans="1:7" ht="31.5" x14ac:dyDescent="0.25">
      <c r="A241" s="92" t="s">
        <v>227</v>
      </c>
      <c r="B241" s="93">
        <v>907</v>
      </c>
      <c r="C241" s="94">
        <v>7</v>
      </c>
      <c r="D241" s="94">
        <v>9</v>
      </c>
      <c r="E241" s="68" t="s">
        <v>228</v>
      </c>
      <c r="F241" s="69" t="s">
        <v>142</v>
      </c>
      <c r="G241" s="71">
        <v>17098.7</v>
      </c>
    </row>
    <row r="242" spans="1:7" ht="31.5" x14ac:dyDescent="0.25">
      <c r="A242" s="92" t="s">
        <v>229</v>
      </c>
      <c r="B242" s="93">
        <v>907</v>
      </c>
      <c r="C242" s="94">
        <v>7</v>
      </c>
      <c r="D242" s="94">
        <v>9</v>
      </c>
      <c r="E242" s="68" t="s">
        <v>230</v>
      </c>
      <c r="F242" s="69" t="s">
        <v>142</v>
      </c>
      <c r="G242" s="71">
        <v>3879.2</v>
      </c>
    </row>
    <row r="243" spans="1:7" ht="62.25" customHeight="1" x14ac:dyDescent="0.25">
      <c r="A243" s="92" t="s">
        <v>165</v>
      </c>
      <c r="B243" s="93">
        <v>907</v>
      </c>
      <c r="C243" s="94">
        <v>7</v>
      </c>
      <c r="D243" s="94">
        <v>9</v>
      </c>
      <c r="E243" s="68" t="s">
        <v>230</v>
      </c>
      <c r="F243" s="69" t="s">
        <v>166</v>
      </c>
      <c r="G243" s="71">
        <v>3133.8</v>
      </c>
    </row>
    <row r="244" spans="1:7" ht="31.5" x14ac:dyDescent="0.25">
      <c r="A244" s="92" t="s">
        <v>149</v>
      </c>
      <c r="B244" s="93">
        <v>907</v>
      </c>
      <c r="C244" s="94">
        <v>7</v>
      </c>
      <c r="D244" s="94">
        <v>9</v>
      </c>
      <c r="E244" s="68" t="s">
        <v>230</v>
      </c>
      <c r="F244" s="69" t="s">
        <v>150</v>
      </c>
      <c r="G244" s="71">
        <v>739.5</v>
      </c>
    </row>
    <row r="245" spans="1:7" x14ac:dyDescent="0.25">
      <c r="A245" s="92" t="s">
        <v>161</v>
      </c>
      <c r="B245" s="93">
        <v>907</v>
      </c>
      <c r="C245" s="94">
        <v>7</v>
      </c>
      <c r="D245" s="94">
        <v>9</v>
      </c>
      <c r="E245" s="68" t="s">
        <v>230</v>
      </c>
      <c r="F245" s="69" t="s">
        <v>162</v>
      </c>
      <c r="G245" s="71">
        <v>5.9</v>
      </c>
    </row>
    <row r="246" spans="1:7" x14ac:dyDescent="0.25">
      <c r="A246" s="92" t="s">
        <v>159</v>
      </c>
      <c r="B246" s="93">
        <v>907</v>
      </c>
      <c r="C246" s="94">
        <v>7</v>
      </c>
      <c r="D246" s="94">
        <v>9</v>
      </c>
      <c r="E246" s="68" t="s">
        <v>232</v>
      </c>
      <c r="F246" s="69" t="s">
        <v>142</v>
      </c>
      <c r="G246" s="71">
        <v>8261.1</v>
      </c>
    </row>
    <row r="247" spans="1:7" ht="62.25" customHeight="1" x14ac:dyDescent="0.25">
      <c r="A247" s="92" t="s">
        <v>165</v>
      </c>
      <c r="B247" s="93">
        <v>907</v>
      </c>
      <c r="C247" s="94">
        <v>7</v>
      </c>
      <c r="D247" s="94">
        <v>9</v>
      </c>
      <c r="E247" s="68" t="s">
        <v>232</v>
      </c>
      <c r="F247" s="69" t="s">
        <v>166</v>
      </c>
      <c r="G247" s="71">
        <v>8081.6</v>
      </c>
    </row>
    <row r="248" spans="1:7" ht="31.5" x14ac:dyDescent="0.25">
      <c r="A248" s="92" t="s">
        <v>149</v>
      </c>
      <c r="B248" s="93">
        <v>907</v>
      </c>
      <c r="C248" s="94">
        <v>7</v>
      </c>
      <c r="D248" s="94">
        <v>9</v>
      </c>
      <c r="E248" s="68" t="s">
        <v>232</v>
      </c>
      <c r="F248" s="69" t="s">
        <v>150</v>
      </c>
      <c r="G248" s="71">
        <v>179.5</v>
      </c>
    </row>
    <row r="249" spans="1:7" ht="141" customHeight="1" x14ac:dyDescent="0.25">
      <c r="A249" s="92" t="s">
        <v>222</v>
      </c>
      <c r="B249" s="93">
        <v>907</v>
      </c>
      <c r="C249" s="94">
        <v>7</v>
      </c>
      <c r="D249" s="94">
        <v>9</v>
      </c>
      <c r="E249" s="68" t="s">
        <v>233</v>
      </c>
      <c r="F249" s="69" t="s">
        <v>142</v>
      </c>
      <c r="G249" s="71">
        <v>4958.3999999999996</v>
      </c>
    </row>
    <row r="250" spans="1:7" ht="62.25" customHeight="1" x14ac:dyDescent="0.25">
      <c r="A250" s="92" t="s">
        <v>165</v>
      </c>
      <c r="B250" s="93">
        <v>907</v>
      </c>
      <c r="C250" s="94">
        <v>7</v>
      </c>
      <c r="D250" s="94">
        <v>9</v>
      </c>
      <c r="E250" s="68" t="s">
        <v>233</v>
      </c>
      <c r="F250" s="69" t="s">
        <v>166</v>
      </c>
      <c r="G250" s="71">
        <v>4958.3999999999996</v>
      </c>
    </row>
    <row r="251" spans="1:7" ht="31.5" x14ac:dyDescent="0.25">
      <c r="A251" s="92" t="s">
        <v>234</v>
      </c>
      <c r="B251" s="93">
        <v>907</v>
      </c>
      <c r="C251" s="94">
        <v>7</v>
      </c>
      <c r="D251" s="94">
        <v>9</v>
      </c>
      <c r="E251" s="68" t="s">
        <v>235</v>
      </c>
      <c r="F251" s="69" t="s">
        <v>142</v>
      </c>
      <c r="G251" s="71">
        <v>10</v>
      </c>
    </row>
    <row r="252" spans="1:7" ht="63" x14ac:dyDescent="0.25">
      <c r="A252" s="92" t="s">
        <v>236</v>
      </c>
      <c r="B252" s="93">
        <v>907</v>
      </c>
      <c r="C252" s="94">
        <v>7</v>
      </c>
      <c r="D252" s="94">
        <v>9</v>
      </c>
      <c r="E252" s="68" t="s">
        <v>237</v>
      </c>
      <c r="F252" s="69" t="s">
        <v>142</v>
      </c>
      <c r="G252" s="71">
        <v>10</v>
      </c>
    </row>
    <row r="253" spans="1:7" ht="31.5" x14ac:dyDescent="0.25">
      <c r="A253" s="92" t="s">
        <v>149</v>
      </c>
      <c r="B253" s="93">
        <v>907</v>
      </c>
      <c r="C253" s="94">
        <v>7</v>
      </c>
      <c r="D253" s="94">
        <v>9</v>
      </c>
      <c r="E253" s="68" t="s">
        <v>237</v>
      </c>
      <c r="F253" s="69" t="s">
        <v>150</v>
      </c>
      <c r="G253" s="71">
        <v>10</v>
      </c>
    </row>
    <row r="254" spans="1:7" ht="47.25" x14ac:dyDescent="0.25">
      <c r="A254" s="92" t="s">
        <v>238</v>
      </c>
      <c r="B254" s="93">
        <v>907</v>
      </c>
      <c r="C254" s="94">
        <v>7</v>
      </c>
      <c r="D254" s="94">
        <v>9</v>
      </c>
      <c r="E254" s="68" t="s">
        <v>239</v>
      </c>
      <c r="F254" s="69" t="s">
        <v>142</v>
      </c>
      <c r="G254" s="71">
        <v>804.6</v>
      </c>
    </row>
    <row r="255" spans="1:7" ht="63" x14ac:dyDescent="0.25">
      <c r="A255" s="92" t="s">
        <v>240</v>
      </c>
      <c r="B255" s="93">
        <v>907</v>
      </c>
      <c r="C255" s="94">
        <v>7</v>
      </c>
      <c r="D255" s="94">
        <v>9</v>
      </c>
      <c r="E255" s="68" t="s">
        <v>241</v>
      </c>
      <c r="F255" s="69" t="s">
        <v>142</v>
      </c>
      <c r="G255" s="71">
        <v>804.6</v>
      </c>
    </row>
    <row r="256" spans="1:7" ht="62.25" customHeight="1" x14ac:dyDescent="0.25">
      <c r="A256" s="92" t="s">
        <v>165</v>
      </c>
      <c r="B256" s="93">
        <v>907</v>
      </c>
      <c r="C256" s="94">
        <v>7</v>
      </c>
      <c r="D256" s="94">
        <v>9</v>
      </c>
      <c r="E256" s="68" t="s">
        <v>241</v>
      </c>
      <c r="F256" s="69" t="s">
        <v>166</v>
      </c>
      <c r="G256" s="71">
        <v>33.700000000000003</v>
      </c>
    </row>
    <row r="257" spans="1:7" ht="31.5" x14ac:dyDescent="0.25">
      <c r="A257" s="92" t="s">
        <v>149</v>
      </c>
      <c r="B257" s="93">
        <v>907</v>
      </c>
      <c r="C257" s="94">
        <v>7</v>
      </c>
      <c r="D257" s="94">
        <v>9</v>
      </c>
      <c r="E257" s="68" t="s">
        <v>241</v>
      </c>
      <c r="F257" s="69" t="s">
        <v>150</v>
      </c>
      <c r="G257" s="71">
        <v>760.9</v>
      </c>
    </row>
    <row r="258" spans="1:7" x14ac:dyDescent="0.25">
      <c r="A258" s="92" t="s">
        <v>167</v>
      </c>
      <c r="B258" s="93">
        <v>907</v>
      </c>
      <c r="C258" s="94">
        <v>7</v>
      </c>
      <c r="D258" s="94">
        <v>9</v>
      </c>
      <c r="E258" s="68" t="s">
        <v>241</v>
      </c>
      <c r="F258" s="69" t="s">
        <v>168</v>
      </c>
      <c r="G258" s="71">
        <v>10</v>
      </c>
    </row>
    <row r="259" spans="1:7" ht="47.25" x14ac:dyDescent="0.25">
      <c r="A259" s="92" t="s">
        <v>462</v>
      </c>
      <c r="B259" s="93">
        <v>907</v>
      </c>
      <c r="C259" s="94">
        <v>7</v>
      </c>
      <c r="D259" s="94">
        <v>9</v>
      </c>
      <c r="E259" s="68" t="s">
        <v>463</v>
      </c>
      <c r="F259" s="69" t="s">
        <v>142</v>
      </c>
      <c r="G259" s="71">
        <v>37.299999999999997</v>
      </c>
    </row>
    <row r="260" spans="1:7" ht="47.25" x14ac:dyDescent="0.25">
      <c r="A260" s="92" t="s">
        <v>464</v>
      </c>
      <c r="B260" s="93">
        <v>907</v>
      </c>
      <c r="C260" s="94">
        <v>7</v>
      </c>
      <c r="D260" s="94">
        <v>9</v>
      </c>
      <c r="E260" s="68" t="s">
        <v>465</v>
      </c>
      <c r="F260" s="69" t="s">
        <v>142</v>
      </c>
      <c r="G260" s="71">
        <v>37.299999999999997</v>
      </c>
    </row>
    <row r="261" spans="1:7" ht="47.25" x14ac:dyDescent="0.25">
      <c r="A261" s="92" t="s">
        <v>466</v>
      </c>
      <c r="B261" s="93">
        <v>907</v>
      </c>
      <c r="C261" s="94">
        <v>7</v>
      </c>
      <c r="D261" s="94">
        <v>9</v>
      </c>
      <c r="E261" s="68" t="s">
        <v>467</v>
      </c>
      <c r="F261" s="69" t="s">
        <v>142</v>
      </c>
      <c r="G261" s="71">
        <v>37.299999999999997</v>
      </c>
    </row>
    <row r="262" spans="1:7" ht="47.25" x14ac:dyDescent="0.25">
      <c r="A262" s="92" t="s">
        <v>468</v>
      </c>
      <c r="B262" s="93">
        <v>907</v>
      </c>
      <c r="C262" s="94">
        <v>7</v>
      </c>
      <c r="D262" s="94">
        <v>9</v>
      </c>
      <c r="E262" s="68" t="s">
        <v>469</v>
      </c>
      <c r="F262" s="69" t="s">
        <v>142</v>
      </c>
      <c r="G262" s="71">
        <v>37.299999999999997</v>
      </c>
    </row>
    <row r="263" spans="1:7" ht="31.5" x14ac:dyDescent="0.25">
      <c r="A263" s="92" t="s">
        <v>149</v>
      </c>
      <c r="B263" s="93">
        <v>907</v>
      </c>
      <c r="C263" s="94">
        <v>7</v>
      </c>
      <c r="D263" s="94">
        <v>9</v>
      </c>
      <c r="E263" s="68" t="s">
        <v>469</v>
      </c>
      <c r="F263" s="69" t="s">
        <v>150</v>
      </c>
      <c r="G263" s="71">
        <v>37.299999999999997</v>
      </c>
    </row>
    <row r="264" spans="1:7" x14ac:dyDescent="0.25">
      <c r="A264" s="92" t="s">
        <v>657</v>
      </c>
      <c r="B264" s="93">
        <v>907</v>
      </c>
      <c r="C264" s="94">
        <v>10</v>
      </c>
      <c r="D264" s="94">
        <v>0</v>
      </c>
      <c r="E264" s="68" t="s">
        <v>142</v>
      </c>
      <c r="F264" s="69" t="s">
        <v>142</v>
      </c>
      <c r="G264" s="71">
        <v>8327.5</v>
      </c>
    </row>
    <row r="265" spans="1:7" x14ac:dyDescent="0.25">
      <c r="A265" s="92" t="s">
        <v>197</v>
      </c>
      <c r="B265" s="93">
        <v>907</v>
      </c>
      <c r="C265" s="94">
        <v>10</v>
      </c>
      <c r="D265" s="94">
        <v>4</v>
      </c>
      <c r="E265" s="68" t="s">
        <v>142</v>
      </c>
      <c r="F265" s="69" t="s">
        <v>142</v>
      </c>
      <c r="G265" s="71">
        <v>8327.5</v>
      </c>
    </row>
    <row r="266" spans="1:7" ht="31.5" x14ac:dyDescent="0.25">
      <c r="A266" s="92" t="s">
        <v>140</v>
      </c>
      <c r="B266" s="93">
        <v>907</v>
      </c>
      <c r="C266" s="94">
        <v>10</v>
      </c>
      <c r="D266" s="94">
        <v>4</v>
      </c>
      <c r="E266" s="68" t="s">
        <v>141</v>
      </c>
      <c r="F266" s="69" t="s">
        <v>142</v>
      </c>
      <c r="G266" s="71">
        <v>8327.5</v>
      </c>
    </row>
    <row r="267" spans="1:7" ht="31.5" x14ac:dyDescent="0.25">
      <c r="A267" s="92" t="s">
        <v>143</v>
      </c>
      <c r="B267" s="93">
        <v>907</v>
      </c>
      <c r="C267" s="94">
        <v>10</v>
      </c>
      <c r="D267" s="94">
        <v>4</v>
      </c>
      <c r="E267" s="68" t="s">
        <v>144</v>
      </c>
      <c r="F267" s="69" t="s">
        <v>142</v>
      </c>
      <c r="G267" s="71">
        <v>8327.5</v>
      </c>
    </row>
    <row r="268" spans="1:7" ht="31.5" x14ac:dyDescent="0.25">
      <c r="A268" s="92" t="s">
        <v>173</v>
      </c>
      <c r="B268" s="93">
        <v>907</v>
      </c>
      <c r="C268" s="94">
        <v>10</v>
      </c>
      <c r="D268" s="94">
        <v>4</v>
      </c>
      <c r="E268" s="68" t="s">
        <v>174</v>
      </c>
      <c r="F268" s="69" t="s">
        <v>142</v>
      </c>
      <c r="G268" s="71">
        <v>8327.5</v>
      </c>
    </row>
    <row r="269" spans="1:7" ht="47.25" x14ac:dyDescent="0.25">
      <c r="A269" s="92" t="s">
        <v>195</v>
      </c>
      <c r="B269" s="93">
        <v>907</v>
      </c>
      <c r="C269" s="94">
        <v>10</v>
      </c>
      <c r="D269" s="94">
        <v>4</v>
      </c>
      <c r="E269" s="68" t="s">
        <v>196</v>
      </c>
      <c r="F269" s="69" t="s">
        <v>142</v>
      </c>
      <c r="G269" s="71">
        <v>8327.5</v>
      </c>
    </row>
    <row r="270" spans="1:7" ht="31.5" x14ac:dyDescent="0.25">
      <c r="A270" s="92" t="s">
        <v>149</v>
      </c>
      <c r="B270" s="93">
        <v>907</v>
      </c>
      <c r="C270" s="94">
        <v>10</v>
      </c>
      <c r="D270" s="94">
        <v>4</v>
      </c>
      <c r="E270" s="68" t="s">
        <v>196</v>
      </c>
      <c r="F270" s="69" t="s">
        <v>150</v>
      </c>
      <c r="G270" s="71">
        <v>8327.5</v>
      </c>
    </row>
    <row r="271" spans="1:7" s="72" customFormat="1" x14ac:dyDescent="0.25">
      <c r="A271" s="89" t="s">
        <v>665</v>
      </c>
      <c r="B271" s="90">
        <v>910</v>
      </c>
      <c r="C271" s="91">
        <v>0</v>
      </c>
      <c r="D271" s="91">
        <v>0</v>
      </c>
      <c r="E271" s="63" t="s">
        <v>142</v>
      </c>
      <c r="F271" s="64" t="s">
        <v>142</v>
      </c>
      <c r="G271" s="66">
        <v>186027.4</v>
      </c>
    </row>
    <row r="272" spans="1:7" x14ac:dyDescent="0.25">
      <c r="A272" s="92" t="s">
        <v>649</v>
      </c>
      <c r="B272" s="93">
        <v>910</v>
      </c>
      <c r="C272" s="94">
        <v>1</v>
      </c>
      <c r="D272" s="94">
        <v>0</v>
      </c>
      <c r="E272" s="68" t="s">
        <v>142</v>
      </c>
      <c r="F272" s="69" t="s">
        <v>142</v>
      </c>
      <c r="G272" s="71">
        <v>47821.1</v>
      </c>
    </row>
    <row r="273" spans="1:7" ht="47.25" x14ac:dyDescent="0.25">
      <c r="A273" s="92" t="s">
        <v>342</v>
      </c>
      <c r="B273" s="93">
        <v>910</v>
      </c>
      <c r="C273" s="94">
        <v>1</v>
      </c>
      <c r="D273" s="94">
        <v>6</v>
      </c>
      <c r="E273" s="68" t="s">
        <v>142</v>
      </c>
      <c r="F273" s="69" t="s">
        <v>142</v>
      </c>
      <c r="G273" s="71">
        <v>14869.6</v>
      </c>
    </row>
    <row r="274" spans="1:7" ht="47.25" x14ac:dyDescent="0.25">
      <c r="A274" s="92" t="s">
        <v>334</v>
      </c>
      <c r="B274" s="93">
        <v>910</v>
      </c>
      <c r="C274" s="94">
        <v>1</v>
      </c>
      <c r="D274" s="94">
        <v>6</v>
      </c>
      <c r="E274" s="68" t="s">
        <v>335</v>
      </c>
      <c r="F274" s="69" t="s">
        <v>142</v>
      </c>
      <c r="G274" s="71">
        <v>14869.6</v>
      </c>
    </row>
    <row r="275" spans="1:7" ht="62.25" customHeight="1" x14ac:dyDescent="0.25">
      <c r="A275" s="92" t="s">
        <v>336</v>
      </c>
      <c r="B275" s="93">
        <v>910</v>
      </c>
      <c r="C275" s="94">
        <v>1</v>
      </c>
      <c r="D275" s="94">
        <v>6</v>
      </c>
      <c r="E275" s="68" t="s">
        <v>337</v>
      </c>
      <c r="F275" s="69" t="s">
        <v>142</v>
      </c>
      <c r="G275" s="71">
        <v>14869.6</v>
      </c>
    </row>
    <row r="276" spans="1:7" ht="78.75" x14ac:dyDescent="0.25">
      <c r="A276" s="92" t="s">
        <v>338</v>
      </c>
      <c r="B276" s="93">
        <v>910</v>
      </c>
      <c r="C276" s="94">
        <v>1</v>
      </c>
      <c r="D276" s="94">
        <v>6</v>
      </c>
      <c r="E276" s="68" t="s">
        <v>339</v>
      </c>
      <c r="F276" s="69" t="s">
        <v>142</v>
      </c>
      <c r="G276" s="71">
        <v>14869.6</v>
      </c>
    </row>
    <row r="277" spans="1:7" x14ac:dyDescent="0.25">
      <c r="A277" s="92" t="s">
        <v>291</v>
      </c>
      <c r="B277" s="93">
        <v>910</v>
      </c>
      <c r="C277" s="94">
        <v>1</v>
      </c>
      <c r="D277" s="94">
        <v>6</v>
      </c>
      <c r="E277" s="68" t="s">
        <v>341</v>
      </c>
      <c r="F277" s="69" t="s">
        <v>142</v>
      </c>
      <c r="G277" s="71">
        <v>11056.7</v>
      </c>
    </row>
    <row r="278" spans="1:7" ht="62.25" customHeight="1" x14ac:dyDescent="0.25">
      <c r="A278" s="92" t="s">
        <v>165</v>
      </c>
      <c r="B278" s="93">
        <v>910</v>
      </c>
      <c r="C278" s="94">
        <v>1</v>
      </c>
      <c r="D278" s="94">
        <v>6</v>
      </c>
      <c r="E278" s="68" t="s">
        <v>341</v>
      </c>
      <c r="F278" s="69" t="s">
        <v>166</v>
      </c>
      <c r="G278" s="71">
        <v>8962.1</v>
      </c>
    </row>
    <row r="279" spans="1:7" ht="31.5" x14ac:dyDescent="0.25">
      <c r="A279" s="92" t="s">
        <v>149</v>
      </c>
      <c r="B279" s="93">
        <v>910</v>
      </c>
      <c r="C279" s="94">
        <v>1</v>
      </c>
      <c r="D279" s="94">
        <v>6</v>
      </c>
      <c r="E279" s="68" t="s">
        <v>341</v>
      </c>
      <c r="F279" s="69" t="s">
        <v>150</v>
      </c>
      <c r="G279" s="71">
        <v>2094.6</v>
      </c>
    </row>
    <row r="280" spans="1:7" ht="141" customHeight="1" x14ac:dyDescent="0.25">
      <c r="A280" s="92" t="s">
        <v>222</v>
      </c>
      <c r="B280" s="93">
        <v>910</v>
      </c>
      <c r="C280" s="94">
        <v>1</v>
      </c>
      <c r="D280" s="94">
        <v>6</v>
      </c>
      <c r="E280" s="68" t="s">
        <v>344</v>
      </c>
      <c r="F280" s="69" t="s">
        <v>142</v>
      </c>
      <c r="G280" s="71">
        <v>3812.9</v>
      </c>
    </row>
    <row r="281" spans="1:7" ht="62.25" customHeight="1" x14ac:dyDescent="0.25">
      <c r="A281" s="92" t="s">
        <v>165</v>
      </c>
      <c r="B281" s="93">
        <v>910</v>
      </c>
      <c r="C281" s="94">
        <v>1</v>
      </c>
      <c r="D281" s="94">
        <v>6</v>
      </c>
      <c r="E281" s="68" t="s">
        <v>344</v>
      </c>
      <c r="F281" s="69" t="s">
        <v>166</v>
      </c>
      <c r="G281" s="71">
        <v>3812.9</v>
      </c>
    </row>
    <row r="282" spans="1:7" x14ac:dyDescent="0.25">
      <c r="A282" s="92" t="s">
        <v>303</v>
      </c>
      <c r="B282" s="93">
        <v>910</v>
      </c>
      <c r="C282" s="94">
        <v>1</v>
      </c>
      <c r="D282" s="94">
        <v>13</v>
      </c>
      <c r="E282" s="68" t="s">
        <v>142</v>
      </c>
      <c r="F282" s="69" t="s">
        <v>142</v>
      </c>
      <c r="G282" s="71">
        <v>32951.5</v>
      </c>
    </row>
    <row r="283" spans="1:7" ht="47.25" x14ac:dyDescent="0.25">
      <c r="A283" s="92" t="s">
        <v>334</v>
      </c>
      <c r="B283" s="93">
        <v>910</v>
      </c>
      <c r="C283" s="94">
        <v>1</v>
      </c>
      <c r="D283" s="94">
        <v>13</v>
      </c>
      <c r="E283" s="68" t="s">
        <v>335</v>
      </c>
      <c r="F283" s="69" t="s">
        <v>142</v>
      </c>
      <c r="G283" s="71">
        <v>32951.5</v>
      </c>
    </row>
    <row r="284" spans="1:7" ht="63" customHeight="1" x14ac:dyDescent="0.25">
      <c r="A284" s="92" t="s">
        <v>336</v>
      </c>
      <c r="B284" s="93">
        <v>910</v>
      </c>
      <c r="C284" s="94">
        <v>1</v>
      </c>
      <c r="D284" s="94">
        <v>13</v>
      </c>
      <c r="E284" s="68" t="s">
        <v>337</v>
      </c>
      <c r="F284" s="69" t="s">
        <v>142</v>
      </c>
      <c r="G284" s="71">
        <v>32951.5</v>
      </c>
    </row>
    <row r="285" spans="1:7" ht="78.75" x14ac:dyDescent="0.25">
      <c r="A285" s="92" t="s">
        <v>338</v>
      </c>
      <c r="B285" s="93">
        <v>910</v>
      </c>
      <c r="C285" s="94">
        <v>1</v>
      </c>
      <c r="D285" s="94">
        <v>13</v>
      </c>
      <c r="E285" s="68" t="s">
        <v>339</v>
      </c>
      <c r="F285" s="69" t="s">
        <v>142</v>
      </c>
      <c r="G285" s="71">
        <v>32951.5</v>
      </c>
    </row>
    <row r="286" spans="1:7" x14ac:dyDescent="0.25">
      <c r="A286" s="92" t="s">
        <v>159</v>
      </c>
      <c r="B286" s="93">
        <v>910</v>
      </c>
      <c r="C286" s="94">
        <v>1</v>
      </c>
      <c r="D286" s="94">
        <v>13</v>
      </c>
      <c r="E286" s="68" t="s">
        <v>343</v>
      </c>
      <c r="F286" s="69" t="s">
        <v>142</v>
      </c>
      <c r="G286" s="71">
        <v>23822.400000000001</v>
      </c>
    </row>
    <row r="287" spans="1:7" ht="62.25" customHeight="1" x14ac:dyDescent="0.25">
      <c r="A287" s="92" t="s">
        <v>165</v>
      </c>
      <c r="B287" s="93">
        <v>910</v>
      </c>
      <c r="C287" s="94">
        <v>1</v>
      </c>
      <c r="D287" s="94">
        <v>13</v>
      </c>
      <c r="E287" s="68" t="s">
        <v>343</v>
      </c>
      <c r="F287" s="69" t="s">
        <v>166</v>
      </c>
      <c r="G287" s="71">
        <v>21942.1</v>
      </c>
    </row>
    <row r="288" spans="1:7" ht="31.5" x14ac:dyDescent="0.25">
      <c r="A288" s="92" t="s">
        <v>149</v>
      </c>
      <c r="B288" s="93">
        <v>910</v>
      </c>
      <c r="C288" s="94">
        <v>1</v>
      </c>
      <c r="D288" s="94">
        <v>13</v>
      </c>
      <c r="E288" s="68" t="s">
        <v>343</v>
      </c>
      <c r="F288" s="69" t="s">
        <v>150</v>
      </c>
      <c r="G288" s="71">
        <v>1880.3</v>
      </c>
    </row>
    <row r="289" spans="1:7" ht="141" customHeight="1" x14ac:dyDescent="0.25">
      <c r="A289" s="92" t="s">
        <v>222</v>
      </c>
      <c r="B289" s="93">
        <v>910</v>
      </c>
      <c r="C289" s="94">
        <v>1</v>
      </c>
      <c r="D289" s="94">
        <v>13</v>
      </c>
      <c r="E289" s="68" t="s">
        <v>344</v>
      </c>
      <c r="F289" s="69" t="s">
        <v>142</v>
      </c>
      <c r="G289" s="71">
        <v>9129.1</v>
      </c>
    </row>
    <row r="290" spans="1:7" ht="62.25" customHeight="1" x14ac:dyDescent="0.25">
      <c r="A290" s="92" t="s">
        <v>165</v>
      </c>
      <c r="B290" s="93">
        <v>910</v>
      </c>
      <c r="C290" s="94">
        <v>1</v>
      </c>
      <c r="D290" s="94">
        <v>13</v>
      </c>
      <c r="E290" s="68" t="s">
        <v>344</v>
      </c>
      <c r="F290" s="69" t="s">
        <v>166</v>
      </c>
      <c r="G290" s="71">
        <v>9129.1</v>
      </c>
    </row>
    <row r="291" spans="1:7" x14ac:dyDescent="0.25">
      <c r="A291" s="92" t="s">
        <v>654</v>
      </c>
      <c r="B291" s="93">
        <v>910</v>
      </c>
      <c r="C291" s="94">
        <v>7</v>
      </c>
      <c r="D291" s="94">
        <v>0</v>
      </c>
      <c r="E291" s="68" t="s">
        <v>142</v>
      </c>
      <c r="F291" s="69" t="s">
        <v>142</v>
      </c>
      <c r="G291" s="71">
        <v>49.2</v>
      </c>
    </row>
    <row r="292" spans="1:7" ht="31.5" x14ac:dyDescent="0.25">
      <c r="A292" s="92" t="s">
        <v>158</v>
      </c>
      <c r="B292" s="93">
        <v>910</v>
      </c>
      <c r="C292" s="94">
        <v>7</v>
      </c>
      <c r="D292" s="94">
        <v>5</v>
      </c>
      <c r="E292" s="68" t="s">
        <v>142</v>
      </c>
      <c r="F292" s="69" t="s">
        <v>142</v>
      </c>
      <c r="G292" s="71">
        <v>49.2</v>
      </c>
    </row>
    <row r="293" spans="1:7" ht="47.25" x14ac:dyDescent="0.25">
      <c r="A293" s="92" t="s">
        <v>334</v>
      </c>
      <c r="B293" s="93">
        <v>910</v>
      </c>
      <c r="C293" s="94">
        <v>7</v>
      </c>
      <c r="D293" s="94">
        <v>5</v>
      </c>
      <c r="E293" s="68" t="s">
        <v>335</v>
      </c>
      <c r="F293" s="69" t="s">
        <v>142</v>
      </c>
      <c r="G293" s="71">
        <v>49.2</v>
      </c>
    </row>
    <row r="294" spans="1:7" ht="62.25" customHeight="1" x14ac:dyDescent="0.25">
      <c r="A294" s="92" t="s">
        <v>336</v>
      </c>
      <c r="B294" s="93">
        <v>910</v>
      </c>
      <c r="C294" s="94">
        <v>7</v>
      </c>
      <c r="D294" s="94">
        <v>5</v>
      </c>
      <c r="E294" s="68" t="s">
        <v>337</v>
      </c>
      <c r="F294" s="69" t="s">
        <v>142</v>
      </c>
      <c r="G294" s="71">
        <v>49.2</v>
      </c>
    </row>
    <row r="295" spans="1:7" ht="78.75" x14ac:dyDescent="0.25">
      <c r="A295" s="92" t="s">
        <v>338</v>
      </c>
      <c r="B295" s="93">
        <v>910</v>
      </c>
      <c r="C295" s="94">
        <v>7</v>
      </c>
      <c r="D295" s="94">
        <v>5</v>
      </c>
      <c r="E295" s="68" t="s">
        <v>339</v>
      </c>
      <c r="F295" s="69" t="s">
        <v>142</v>
      </c>
      <c r="G295" s="71">
        <v>49.2</v>
      </c>
    </row>
    <row r="296" spans="1:7" ht="31.5" x14ac:dyDescent="0.25">
      <c r="A296" s="92" t="s">
        <v>156</v>
      </c>
      <c r="B296" s="93">
        <v>910</v>
      </c>
      <c r="C296" s="94">
        <v>7</v>
      </c>
      <c r="D296" s="94">
        <v>5</v>
      </c>
      <c r="E296" s="68" t="s">
        <v>340</v>
      </c>
      <c r="F296" s="69" t="s">
        <v>142</v>
      </c>
      <c r="G296" s="71">
        <v>49.2</v>
      </c>
    </row>
    <row r="297" spans="1:7" ht="31.5" x14ac:dyDescent="0.25">
      <c r="A297" s="92" t="s">
        <v>149</v>
      </c>
      <c r="B297" s="93">
        <v>910</v>
      </c>
      <c r="C297" s="94">
        <v>7</v>
      </c>
      <c r="D297" s="94">
        <v>5</v>
      </c>
      <c r="E297" s="68" t="s">
        <v>340</v>
      </c>
      <c r="F297" s="69" t="s">
        <v>150</v>
      </c>
      <c r="G297" s="71">
        <v>49.2</v>
      </c>
    </row>
    <row r="298" spans="1:7" ht="47.25" x14ac:dyDescent="0.25">
      <c r="A298" s="92" t="s">
        <v>660</v>
      </c>
      <c r="B298" s="93">
        <v>910</v>
      </c>
      <c r="C298" s="94">
        <v>14</v>
      </c>
      <c r="D298" s="94">
        <v>0</v>
      </c>
      <c r="E298" s="68" t="s">
        <v>142</v>
      </c>
      <c r="F298" s="69" t="s">
        <v>142</v>
      </c>
      <c r="G298" s="71">
        <v>138157.1</v>
      </c>
    </row>
    <row r="299" spans="1:7" ht="47.25" x14ac:dyDescent="0.25">
      <c r="A299" s="92" t="s">
        <v>356</v>
      </c>
      <c r="B299" s="93">
        <v>910</v>
      </c>
      <c r="C299" s="94">
        <v>14</v>
      </c>
      <c r="D299" s="94">
        <v>1</v>
      </c>
      <c r="E299" s="68" t="s">
        <v>142</v>
      </c>
      <c r="F299" s="69" t="s">
        <v>142</v>
      </c>
      <c r="G299" s="71">
        <v>114914.4</v>
      </c>
    </row>
    <row r="300" spans="1:7" ht="47.25" x14ac:dyDescent="0.25">
      <c r="A300" s="92" t="s">
        <v>334</v>
      </c>
      <c r="B300" s="93">
        <v>910</v>
      </c>
      <c r="C300" s="94">
        <v>14</v>
      </c>
      <c r="D300" s="94">
        <v>1</v>
      </c>
      <c r="E300" s="68" t="s">
        <v>335</v>
      </c>
      <c r="F300" s="69" t="s">
        <v>142</v>
      </c>
      <c r="G300" s="71">
        <v>114914.4</v>
      </c>
    </row>
    <row r="301" spans="1:7" ht="63" x14ac:dyDescent="0.25">
      <c r="A301" s="92" t="s">
        <v>345</v>
      </c>
      <c r="B301" s="93">
        <v>910</v>
      </c>
      <c r="C301" s="94">
        <v>14</v>
      </c>
      <c r="D301" s="94">
        <v>1</v>
      </c>
      <c r="E301" s="68" t="s">
        <v>346</v>
      </c>
      <c r="F301" s="69" t="s">
        <v>142</v>
      </c>
      <c r="G301" s="71">
        <v>114914.4</v>
      </c>
    </row>
    <row r="302" spans="1:7" ht="31.5" customHeight="1" x14ac:dyDescent="0.25">
      <c r="A302" s="92" t="s">
        <v>347</v>
      </c>
      <c r="B302" s="93">
        <v>910</v>
      </c>
      <c r="C302" s="94">
        <v>14</v>
      </c>
      <c r="D302" s="94">
        <v>1</v>
      </c>
      <c r="E302" s="68" t="s">
        <v>348</v>
      </c>
      <c r="F302" s="69" t="s">
        <v>142</v>
      </c>
      <c r="G302" s="71">
        <v>114914.4</v>
      </c>
    </row>
    <row r="303" spans="1:7" ht="47.25" x14ac:dyDescent="0.25">
      <c r="A303" s="92" t="s">
        <v>354</v>
      </c>
      <c r="B303" s="93">
        <v>910</v>
      </c>
      <c r="C303" s="94">
        <v>14</v>
      </c>
      <c r="D303" s="94">
        <v>1</v>
      </c>
      <c r="E303" s="68" t="s">
        <v>355</v>
      </c>
      <c r="F303" s="69" t="s">
        <v>142</v>
      </c>
      <c r="G303" s="71">
        <v>113776.6</v>
      </c>
    </row>
    <row r="304" spans="1:7" x14ac:dyDescent="0.25">
      <c r="A304" s="92" t="s">
        <v>351</v>
      </c>
      <c r="B304" s="93">
        <v>910</v>
      </c>
      <c r="C304" s="94">
        <v>14</v>
      </c>
      <c r="D304" s="94">
        <v>1</v>
      </c>
      <c r="E304" s="68" t="s">
        <v>355</v>
      </c>
      <c r="F304" s="69" t="s">
        <v>352</v>
      </c>
      <c r="G304" s="71">
        <v>113776.6</v>
      </c>
    </row>
    <row r="305" spans="1:7" ht="31.5" x14ac:dyDescent="0.25">
      <c r="A305" s="92" t="s">
        <v>357</v>
      </c>
      <c r="B305" s="93">
        <v>910</v>
      </c>
      <c r="C305" s="94">
        <v>14</v>
      </c>
      <c r="D305" s="94">
        <v>1</v>
      </c>
      <c r="E305" s="68" t="s">
        <v>358</v>
      </c>
      <c r="F305" s="69" t="s">
        <v>142</v>
      </c>
      <c r="G305" s="71">
        <v>1137.8</v>
      </c>
    </row>
    <row r="306" spans="1:7" x14ac:dyDescent="0.25">
      <c r="A306" s="92" t="s">
        <v>351</v>
      </c>
      <c r="B306" s="93">
        <v>910</v>
      </c>
      <c r="C306" s="94">
        <v>14</v>
      </c>
      <c r="D306" s="94">
        <v>1</v>
      </c>
      <c r="E306" s="68" t="s">
        <v>358</v>
      </c>
      <c r="F306" s="69" t="s">
        <v>352</v>
      </c>
      <c r="G306" s="71">
        <v>1137.8</v>
      </c>
    </row>
    <row r="307" spans="1:7" x14ac:dyDescent="0.25">
      <c r="A307" s="92" t="s">
        <v>353</v>
      </c>
      <c r="B307" s="93">
        <v>910</v>
      </c>
      <c r="C307" s="94">
        <v>14</v>
      </c>
      <c r="D307" s="94">
        <v>3</v>
      </c>
      <c r="E307" s="68" t="s">
        <v>142</v>
      </c>
      <c r="F307" s="69" t="s">
        <v>142</v>
      </c>
      <c r="G307" s="71">
        <v>23242.7</v>
      </c>
    </row>
    <row r="308" spans="1:7" ht="47.25" x14ac:dyDescent="0.25">
      <c r="A308" s="92" t="s">
        <v>334</v>
      </c>
      <c r="B308" s="93">
        <v>910</v>
      </c>
      <c r="C308" s="94">
        <v>14</v>
      </c>
      <c r="D308" s="94">
        <v>3</v>
      </c>
      <c r="E308" s="68" t="s">
        <v>335</v>
      </c>
      <c r="F308" s="69" t="s">
        <v>142</v>
      </c>
      <c r="G308" s="71">
        <v>23242.7</v>
      </c>
    </row>
    <row r="309" spans="1:7" ht="63" x14ac:dyDescent="0.25">
      <c r="A309" s="92" t="s">
        <v>345</v>
      </c>
      <c r="B309" s="93">
        <v>910</v>
      </c>
      <c r="C309" s="94">
        <v>14</v>
      </c>
      <c r="D309" s="94">
        <v>3</v>
      </c>
      <c r="E309" s="68" t="s">
        <v>346</v>
      </c>
      <c r="F309" s="69" t="s">
        <v>142</v>
      </c>
      <c r="G309" s="71">
        <v>23242.7</v>
      </c>
    </row>
    <row r="310" spans="1:7" ht="31.5" customHeight="1" x14ac:dyDescent="0.25">
      <c r="A310" s="92" t="s">
        <v>347</v>
      </c>
      <c r="B310" s="93">
        <v>910</v>
      </c>
      <c r="C310" s="94">
        <v>14</v>
      </c>
      <c r="D310" s="94">
        <v>3</v>
      </c>
      <c r="E310" s="68" t="s">
        <v>348</v>
      </c>
      <c r="F310" s="69" t="s">
        <v>142</v>
      </c>
      <c r="G310" s="71">
        <v>23242.7</v>
      </c>
    </row>
    <row r="311" spans="1:7" ht="47.25" x14ac:dyDescent="0.25">
      <c r="A311" s="92" t="s">
        <v>349</v>
      </c>
      <c r="B311" s="93">
        <v>910</v>
      </c>
      <c r="C311" s="94">
        <v>14</v>
      </c>
      <c r="D311" s="94">
        <v>3</v>
      </c>
      <c r="E311" s="68" t="s">
        <v>350</v>
      </c>
      <c r="F311" s="69" t="s">
        <v>142</v>
      </c>
      <c r="G311" s="71">
        <v>23242.7</v>
      </c>
    </row>
    <row r="312" spans="1:7" x14ac:dyDescent="0.25">
      <c r="A312" s="92" t="s">
        <v>351</v>
      </c>
      <c r="B312" s="93">
        <v>910</v>
      </c>
      <c r="C312" s="94">
        <v>14</v>
      </c>
      <c r="D312" s="94">
        <v>3</v>
      </c>
      <c r="E312" s="68" t="s">
        <v>350</v>
      </c>
      <c r="F312" s="69" t="s">
        <v>352</v>
      </c>
      <c r="G312" s="71">
        <v>23242.7</v>
      </c>
    </row>
    <row r="313" spans="1:7" s="72" customFormat="1" ht="31.5" x14ac:dyDescent="0.25">
      <c r="A313" s="89" t="s">
        <v>666</v>
      </c>
      <c r="B313" s="90">
        <v>913</v>
      </c>
      <c r="C313" s="91">
        <v>0</v>
      </c>
      <c r="D313" s="91">
        <v>0</v>
      </c>
      <c r="E313" s="63" t="s">
        <v>142</v>
      </c>
      <c r="F313" s="64" t="s">
        <v>142</v>
      </c>
      <c r="G313" s="66">
        <v>50160.2</v>
      </c>
    </row>
    <row r="314" spans="1:7" x14ac:dyDescent="0.25">
      <c r="A314" s="92" t="s">
        <v>649</v>
      </c>
      <c r="B314" s="93">
        <v>913</v>
      </c>
      <c r="C314" s="94">
        <v>1</v>
      </c>
      <c r="D314" s="94">
        <v>0</v>
      </c>
      <c r="E314" s="68" t="s">
        <v>142</v>
      </c>
      <c r="F314" s="69" t="s">
        <v>142</v>
      </c>
      <c r="G314" s="71">
        <v>45186.8</v>
      </c>
    </row>
    <row r="315" spans="1:7" x14ac:dyDescent="0.25">
      <c r="A315" s="92" t="s">
        <v>303</v>
      </c>
      <c r="B315" s="93">
        <v>913</v>
      </c>
      <c r="C315" s="94">
        <v>1</v>
      </c>
      <c r="D315" s="94">
        <v>13</v>
      </c>
      <c r="E315" s="68" t="s">
        <v>142</v>
      </c>
      <c r="F315" s="69" t="s">
        <v>142</v>
      </c>
      <c r="G315" s="71">
        <v>45186.8</v>
      </c>
    </row>
    <row r="316" spans="1:7" ht="47.25" x14ac:dyDescent="0.25">
      <c r="A316" s="92" t="s">
        <v>359</v>
      </c>
      <c r="B316" s="93">
        <v>913</v>
      </c>
      <c r="C316" s="94">
        <v>1</v>
      </c>
      <c r="D316" s="94">
        <v>13</v>
      </c>
      <c r="E316" s="68" t="s">
        <v>360</v>
      </c>
      <c r="F316" s="69" t="s">
        <v>142</v>
      </c>
      <c r="G316" s="71">
        <v>45126.2</v>
      </c>
    </row>
    <row r="317" spans="1:7" ht="63" x14ac:dyDescent="0.25">
      <c r="A317" s="92" t="s">
        <v>361</v>
      </c>
      <c r="B317" s="93">
        <v>913</v>
      </c>
      <c r="C317" s="94">
        <v>1</v>
      </c>
      <c r="D317" s="94">
        <v>13</v>
      </c>
      <c r="E317" s="68" t="s">
        <v>362</v>
      </c>
      <c r="F317" s="69" t="s">
        <v>142</v>
      </c>
      <c r="G317" s="71">
        <v>827.4</v>
      </c>
    </row>
    <row r="318" spans="1:7" ht="31.5" customHeight="1" x14ac:dyDescent="0.25">
      <c r="A318" s="92" t="s">
        <v>363</v>
      </c>
      <c r="B318" s="93">
        <v>913</v>
      </c>
      <c r="C318" s="94">
        <v>1</v>
      </c>
      <c r="D318" s="94">
        <v>13</v>
      </c>
      <c r="E318" s="68" t="s">
        <v>364</v>
      </c>
      <c r="F318" s="69" t="s">
        <v>142</v>
      </c>
      <c r="G318" s="71">
        <v>827.4</v>
      </c>
    </row>
    <row r="319" spans="1:7" ht="31.5" x14ac:dyDescent="0.25">
      <c r="A319" s="92" t="s">
        <v>365</v>
      </c>
      <c r="B319" s="93">
        <v>913</v>
      </c>
      <c r="C319" s="94">
        <v>1</v>
      </c>
      <c r="D319" s="94">
        <v>13</v>
      </c>
      <c r="E319" s="68" t="s">
        <v>366</v>
      </c>
      <c r="F319" s="69" t="s">
        <v>142</v>
      </c>
      <c r="G319" s="71">
        <v>209.2</v>
      </c>
    </row>
    <row r="320" spans="1:7" ht="31.5" x14ac:dyDescent="0.25">
      <c r="A320" s="92" t="s">
        <v>149</v>
      </c>
      <c r="B320" s="93">
        <v>913</v>
      </c>
      <c r="C320" s="94">
        <v>1</v>
      </c>
      <c r="D320" s="94">
        <v>13</v>
      </c>
      <c r="E320" s="68" t="s">
        <v>366</v>
      </c>
      <c r="F320" s="69" t="s">
        <v>150</v>
      </c>
      <c r="G320" s="71">
        <v>209.2</v>
      </c>
    </row>
    <row r="321" spans="1:7" ht="31.5" x14ac:dyDescent="0.25">
      <c r="A321" s="92" t="s">
        <v>367</v>
      </c>
      <c r="B321" s="93">
        <v>913</v>
      </c>
      <c r="C321" s="94">
        <v>1</v>
      </c>
      <c r="D321" s="94">
        <v>13</v>
      </c>
      <c r="E321" s="68" t="s">
        <v>368</v>
      </c>
      <c r="F321" s="69" t="s">
        <v>142</v>
      </c>
      <c r="G321" s="71">
        <v>143</v>
      </c>
    </row>
    <row r="322" spans="1:7" ht="31.5" x14ac:dyDescent="0.25">
      <c r="A322" s="92" t="s">
        <v>149</v>
      </c>
      <c r="B322" s="93">
        <v>913</v>
      </c>
      <c r="C322" s="94">
        <v>1</v>
      </c>
      <c r="D322" s="94">
        <v>13</v>
      </c>
      <c r="E322" s="68" t="s">
        <v>368</v>
      </c>
      <c r="F322" s="69" t="s">
        <v>150</v>
      </c>
      <c r="G322" s="71">
        <v>143</v>
      </c>
    </row>
    <row r="323" spans="1:7" x14ac:dyDescent="0.25">
      <c r="A323" s="92" t="s">
        <v>371</v>
      </c>
      <c r="B323" s="93">
        <v>913</v>
      </c>
      <c r="C323" s="94">
        <v>1</v>
      </c>
      <c r="D323" s="94">
        <v>13</v>
      </c>
      <c r="E323" s="68" t="s">
        <v>372</v>
      </c>
      <c r="F323" s="69" t="s">
        <v>142</v>
      </c>
      <c r="G323" s="71">
        <v>418.2</v>
      </c>
    </row>
    <row r="324" spans="1:7" ht="31.5" x14ac:dyDescent="0.25">
      <c r="A324" s="92" t="s">
        <v>149</v>
      </c>
      <c r="B324" s="93">
        <v>913</v>
      </c>
      <c r="C324" s="94">
        <v>1</v>
      </c>
      <c r="D324" s="94">
        <v>13</v>
      </c>
      <c r="E324" s="68" t="s">
        <v>372</v>
      </c>
      <c r="F324" s="69" t="s">
        <v>150</v>
      </c>
      <c r="G324" s="71">
        <v>149.30000000000001</v>
      </c>
    </row>
    <row r="325" spans="1:7" x14ac:dyDescent="0.25">
      <c r="A325" s="92" t="s">
        <v>161</v>
      </c>
      <c r="B325" s="93">
        <v>913</v>
      </c>
      <c r="C325" s="94">
        <v>1</v>
      </c>
      <c r="D325" s="94">
        <v>13</v>
      </c>
      <c r="E325" s="68" t="s">
        <v>372</v>
      </c>
      <c r="F325" s="69" t="s">
        <v>162</v>
      </c>
      <c r="G325" s="71">
        <v>268.89999999999998</v>
      </c>
    </row>
    <row r="326" spans="1:7" ht="19.5" customHeight="1" x14ac:dyDescent="0.25">
      <c r="A326" s="92" t="s">
        <v>376</v>
      </c>
      <c r="B326" s="93">
        <v>913</v>
      </c>
      <c r="C326" s="94">
        <v>1</v>
      </c>
      <c r="D326" s="94">
        <v>13</v>
      </c>
      <c r="E326" s="68" t="s">
        <v>377</v>
      </c>
      <c r="F326" s="69" t="s">
        <v>142</v>
      </c>
      <c r="G326" s="71">
        <v>57</v>
      </c>
    </row>
    <row r="327" spans="1:7" ht="31.5" x14ac:dyDescent="0.25">
      <c r="A327" s="92" t="s">
        <v>149</v>
      </c>
      <c r="B327" s="93">
        <v>913</v>
      </c>
      <c r="C327" s="94">
        <v>1</v>
      </c>
      <c r="D327" s="94">
        <v>13</v>
      </c>
      <c r="E327" s="68" t="s">
        <v>377</v>
      </c>
      <c r="F327" s="69" t="s">
        <v>150</v>
      </c>
      <c r="G327" s="71">
        <v>57</v>
      </c>
    </row>
    <row r="328" spans="1:7" ht="61.5" customHeight="1" x14ac:dyDescent="0.25">
      <c r="A328" s="92" t="s">
        <v>378</v>
      </c>
      <c r="B328" s="93">
        <v>913</v>
      </c>
      <c r="C328" s="94">
        <v>1</v>
      </c>
      <c r="D328" s="94">
        <v>13</v>
      </c>
      <c r="E328" s="68" t="s">
        <v>379</v>
      </c>
      <c r="F328" s="69" t="s">
        <v>142</v>
      </c>
      <c r="G328" s="71">
        <v>38621.800000000003</v>
      </c>
    </row>
    <row r="329" spans="1:7" ht="63" x14ac:dyDescent="0.25">
      <c r="A329" s="92" t="s">
        <v>380</v>
      </c>
      <c r="B329" s="93">
        <v>913</v>
      </c>
      <c r="C329" s="94">
        <v>1</v>
      </c>
      <c r="D329" s="94">
        <v>13</v>
      </c>
      <c r="E329" s="68" t="s">
        <v>381</v>
      </c>
      <c r="F329" s="69" t="s">
        <v>142</v>
      </c>
      <c r="G329" s="71">
        <v>38621.800000000003</v>
      </c>
    </row>
    <row r="330" spans="1:7" ht="31.5" x14ac:dyDescent="0.25">
      <c r="A330" s="92" t="s">
        <v>382</v>
      </c>
      <c r="B330" s="93">
        <v>913</v>
      </c>
      <c r="C330" s="94">
        <v>1</v>
      </c>
      <c r="D330" s="94">
        <v>13</v>
      </c>
      <c r="E330" s="68" t="s">
        <v>383</v>
      </c>
      <c r="F330" s="69" t="s">
        <v>142</v>
      </c>
      <c r="G330" s="71">
        <v>26707.5</v>
      </c>
    </row>
    <row r="331" spans="1:7" ht="31.5" x14ac:dyDescent="0.25">
      <c r="A331" s="92" t="s">
        <v>384</v>
      </c>
      <c r="B331" s="93">
        <v>913</v>
      </c>
      <c r="C331" s="94">
        <v>1</v>
      </c>
      <c r="D331" s="94">
        <v>13</v>
      </c>
      <c r="E331" s="68" t="s">
        <v>383</v>
      </c>
      <c r="F331" s="69" t="s">
        <v>385</v>
      </c>
      <c r="G331" s="71">
        <v>26707.5</v>
      </c>
    </row>
    <row r="332" spans="1:7" ht="31.5" x14ac:dyDescent="0.25">
      <c r="A332" s="92" t="s">
        <v>386</v>
      </c>
      <c r="B332" s="93">
        <v>913</v>
      </c>
      <c r="C332" s="94">
        <v>1</v>
      </c>
      <c r="D332" s="94">
        <v>13</v>
      </c>
      <c r="E332" s="68" t="s">
        <v>387</v>
      </c>
      <c r="F332" s="69" t="s">
        <v>142</v>
      </c>
      <c r="G332" s="71">
        <v>3582.9</v>
      </c>
    </row>
    <row r="333" spans="1:7" ht="31.5" x14ac:dyDescent="0.25">
      <c r="A333" s="92" t="s">
        <v>384</v>
      </c>
      <c r="B333" s="93">
        <v>913</v>
      </c>
      <c r="C333" s="94">
        <v>1</v>
      </c>
      <c r="D333" s="94">
        <v>13</v>
      </c>
      <c r="E333" s="68" t="s">
        <v>387</v>
      </c>
      <c r="F333" s="69" t="s">
        <v>385</v>
      </c>
      <c r="G333" s="71">
        <v>3582.9</v>
      </c>
    </row>
    <row r="334" spans="1:7" ht="141" customHeight="1" x14ac:dyDescent="0.25">
      <c r="A334" s="92" t="s">
        <v>222</v>
      </c>
      <c r="B334" s="93">
        <v>913</v>
      </c>
      <c r="C334" s="94">
        <v>1</v>
      </c>
      <c r="D334" s="94">
        <v>13</v>
      </c>
      <c r="E334" s="68" t="s">
        <v>391</v>
      </c>
      <c r="F334" s="69" t="s">
        <v>142</v>
      </c>
      <c r="G334" s="71">
        <v>8331.4</v>
      </c>
    </row>
    <row r="335" spans="1:7" ht="31.5" x14ac:dyDescent="0.25">
      <c r="A335" s="92" t="s">
        <v>384</v>
      </c>
      <c r="B335" s="93">
        <v>913</v>
      </c>
      <c r="C335" s="94">
        <v>1</v>
      </c>
      <c r="D335" s="94">
        <v>13</v>
      </c>
      <c r="E335" s="68" t="s">
        <v>391</v>
      </c>
      <c r="F335" s="69" t="s">
        <v>385</v>
      </c>
      <c r="G335" s="71">
        <v>8331.4</v>
      </c>
    </row>
    <row r="336" spans="1:7" ht="63" x14ac:dyDescent="0.25">
      <c r="A336" s="92" t="s">
        <v>397</v>
      </c>
      <c r="B336" s="93">
        <v>913</v>
      </c>
      <c r="C336" s="94">
        <v>1</v>
      </c>
      <c r="D336" s="94">
        <v>13</v>
      </c>
      <c r="E336" s="68" t="s">
        <v>398</v>
      </c>
      <c r="F336" s="69" t="s">
        <v>142</v>
      </c>
      <c r="G336" s="71">
        <v>5677</v>
      </c>
    </row>
    <row r="337" spans="1:7" ht="31.5" x14ac:dyDescent="0.25">
      <c r="A337" s="92" t="s">
        <v>399</v>
      </c>
      <c r="B337" s="93">
        <v>913</v>
      </c>
      <c r="C337" s="94">
        <v>1</v>
      </c>
      <c r="D337" s="94">
        <v>13</v>
      </c>
      <c r="E337" s="68" t="s">
        <v>400</v>
      </c>
      <c r="F337" s="69" t="s">
        <v>142</v>
      </c>
      <c r="G337" s="71">
        <v>5677</v>
      </c>
    </row>
    <row r="338" spans="1:7" ht="31.5" x14ac:dyDescent="0.25">
      <c r="A338" s="92" t="s">
        <v>229</v>
      </c>
      <c r="B338" s="93">
        <v>913</v>
      </c>
      <c r="C338" s="94">
        <v>1</v>
      </c>
      <c r="D338" s="94">
        <v>13</v>
      </c>
      <c r="E338" s="68" t="s">
        <v>401</v>
      </c>
      <c r="F338" s="69" t="s">
        <v>142</v>
      </c>
      <c r="G338" s="71">
        <v>3976</v>
      </c>
    </row>
    <row r="339" spans="1:7" ht="62.25" customHeight="1" x14ac:dyDescent="0.25">
      <c r="A339" s="92" t="s">
        <v>165</v>
      </c>
      <c r="B339" s="93">
        <v>913</v>
      </c>
      <c r="C339" s="94">
        <v>1</v>
      </c>
      <c r="D339" s="94">
        <v>13</v>
      </c>
      <c r="E339" s="68" t="s">
        <v>401</v>
      </c>
      <c r="F339" s="69" t="s">
        <v>166</v>
      </c>
      <c r="G339" s="71">
        <v>3762.1</v>
      </c>
    </row>
    <row r="340" spans="1:7" ht="31.5" x14ac:dyDescent="0.25">
      <c r="A340" s="92" t="s">
        <v>149</v>
      </c>
      <c r="B340" s="93">
        <v>913</v>
      </c>
      <c r="C340" s="94">
        <v>1</v>
      </c>
      <c r="D340" s="94">
        <v>13</v>
      </c>
      <c r="E340" s="68" t="s">
        <v>401</v>
      </c>
      <c r="F340" s="69" t="s">
        <v>150</v>
      </c>
      <c r="G340" s="71">
        <v>213.9</v>
      </c>
    </row>
    <row r="341" spans="1:7" ht="141" customHeight="1" x14ac:dyDescent="0.25">
      <c r="A341" s="92" t="s">
        <v>222</v>
      </c>
      <c r="B341" s="93">
        <v>913</v>
      </c>
      <c r="C341" s="94">
        <v>1</v>
      </c>
      <c r="D341" s="94">
        <v>13</v>
      </c>
      <c r="E341" s="68" t="s">
        <v>402</v>
      </c>
      <c r="F341" s="69" t="s">
        <v>142</v>
      </c>
      <c r="G341" s="71">
        <v>1701</v>
      </c>
    </row>
    <row r="342" spans="1:7" ht="62.25" customHeight="1" x14ac:dyDescent="0.25">
      <c r="A342" s="92" t="s">
        <v>165</v>
      </c>
      <c r="B342" s="93">
        <v>913</v>
      </c>
      <c r="C342" s="94">
        <v>1</v>
      </c>
      <c r="D342" s="94">
        <v>13</v>
      </c>
      <c r="E342" s="68" t="s">
        <v>402</v>
      </c>
      <c r="F342" s="69" t="s">
        <v>166</v>
      </c>
      <c r="G342" s="71">
        <v>1701</v>
      </c>
    </row>
    <row r="343" spans="1:7" x14ac:dyDescent="0.25">
      <c r="A343" s="92" t="s">
        <v>603</v>
      </c>
      <c r="B343" s="93">
        <v>913</v>
      </c>
      <c r="C343" s="94">
        <v>1</v>
      </c>
      <c r="D343" s="94">
        <v>13</v>
      </c>
      <c r="E343" s="68" t="s">
        <v>604</v>
      </c>
      <c r="F343" s="69" t="s">
        <v>142</v>
      </c>
      <c r="G343" s="71">
        <v>60.6</v>
      </c>
    </row>
    <row r="344" spans="1:7" ht="47.25" x14ac:dyDescent="0.25">
      <c r="A344" s="92" t="s">
        <v>637</v>
      </c>
      <c r="B344" s="93">
        <v>913</v>
      </c>
      <c r="C344" s="94">
        <v>1</v>
      </c>
      <c r="D344" s="94">
        <v>13</v>
      </c>
      <c r="E344" s="68" t="s">
        <v>638</v>
      </c>
      <c r="F344" s="69" t="s">
        <v>142</v>
      </c>
      <c r="G344" s="71">
        <v>60.6</v>
      </c>
    </row>
    <row r="345" spans="1:7" ht="94.5" x14ac:dyDescent="0.25">
      <c r="A345" s="92" t="s">
        <v>764</v>
      </c>
      <c r="B345" s="93">
        <v>913</v>
      </c>
      <c r="C345" s="94">
        <v>1</v>
      </c>
      <c r="D345" s="94">
        <v>13</v>
      </c>
      <c r="E345" s="68" t="s">
        <v>765</v>
      </c>
      <c r="F345" s="69" t="s">
        <v>142</v>
      </c>
      <c r="G345" s="71">
        <v>60.6</v>
      </c>
    </row>
    <row r="346" spans="1:7" ht="31.5" x14ac:dyDescent="0.25">
      <c r="A346" s="92" t="s">
        <v>766</v>
      </c>
      <c r="B346" s="93">
        <v>913</v>
      </c>
      <c r="C346" s="94">
        <v>1</v>
      </c>
      <c r="D346" s="94">
        <v>13</v>
      </c>
      <c r="E346" s="68" t="s">
        <v>767</v>
      </c>
      <c r="F346" s="69" t="s">
        <v>142</v>
      </c>
      <c r="G346" s="71">
        <v>60.6</v>
      </c>
    </row>
    <row r="347" spans="1:7" x14ac:dyDescent="0.25">
      <c r="A347" s="92" t="s">
        <v>161</v>
      </c>
      <c r="B347" s="93">
        <v>913</v>
      </c>
      <c r="C347" s="94">
        <v>1</v>
      </c>
      <c r="D347" s="94">
        <v>13</v>
      </c>
      <c r="E347" s="68" t="s">
        <v>767</v>
      </c>
      <c r="F347" s="69" t="s">
        <v>162</v>
      </c>
      <c r="G347" s="71">
        <v>60.6</v>
      </c>
    </row>
    <row r="348" spans="1:7" x14ac:dyDescent="0.25">
      <c r="A348" s="92" t="s">
        <v>652</v>
      </c>
      <c r="B348" s="93">
        <v>913</v>
      </c>
      <c r="C348" s="94">
        <v>4</v>
      </c>
      <c r="D348" s="94">
        <v>0</v>
      </c>
      <c r="E348" s="68" t="s">
        <v>142</v>
      </c>
      <c r="F348" s="69" t="s">
        <v>142</v>
      </c>
      <c r="G348" s="71">
        <v>967.8</v>
      </c>
    </row>
    <row r="349" spans="1:7" x14ac:dyDescent="0.25">
      <c r="A349" s="92" t="s">
        <v>390</v>
      </c>
      <c r="B349" s="93">
        <v>913</v>
      </c>
      <c r="C349" s="94">
        <v>4</v>
      </c>
      <c r="D349" s="94">
        <v>9</v>
      </c>
      <c r="E349" s="68" t="s">
        <v>142</v>
      </c>
      <c r="F349" s="69" t="s">
        <v>142</v>
      </c>
      <c r="G349" s="71">
        <v>675</v>
      </c>
    </row>
    <row r="350" spans="1:7" ht="47.25" x14ac:dyDescent="0.25">
      <c r="A350" s="92" t="s">
        <v>359</v>
      </c>
      <c r="B350" s="93">
        <v>913</v>
      </c>
      <c r="C350" s="94">
        <v>4</v>
      </c>
      <c r="D350" s="94">
        <v>9</v>
      </c>
      <c r="E350" s="68" t="s">
        <v>360</v>
      </c>
      <c r="F350" s="69" t="s">
        <v>142</v>
      </c>
      <c r="G350" s="71">
        <v>675</v>
      </c>
    </row>
    <row r="351" spans="1:7" ht="62.25" customHeight="1" x14ac:dyDescent="0.25">
      <c r="A351" s="92" t="s">
        <v>378</v>
      </c>
      <c r="B351" s="93">
        <v>913</v>
      </c>
      <c r="C351" s="94">
        <v>4</v>
      </c>
      <c r="D351" s="94">
        <v>9</v>
      </c>
      <c r="E351" s="68" t="s">
        <v>379</v>
      </c>
      <c r="F351" s="69" t="s">
        <v>142</v>
      </c>
      <c r="G351" s="71">
        <v>675</v>
      </c>
    </row>
    <row r="352" spans="1:7" ht="63" x14ac:dyDescent="0.25">
      <c r="A352" s="92" t="s">
        <v>380</v>
      </c>
      <c r="B352" s="93">
        <v>913</v>
      </c>
      <c r="C352" s="94">
        <v>4</v>
      </c>
      <c r="D352" s="94">
        <v>9</v>
      </c>
      <c r="E352" s="68" t="s">
        <v>381</v>
      </c>
      <c r="F352" s="69" t="s">
        <v>142</v>
      </c>
      <c r="G352" s="71">
        <v>675</v>
      </c>
    </row>
    <row r="353" spans="1:7" ht="47.25" x14ac:dyDescent="0.25">
      <c r="A353" s="92" t="s">
        <v>388</v>
      </c>
      <c r="B353" s="93">
        <v>913</v>
      </c>
      <c r="C353" s="94">
        <v>4</v>
      </c>
      <c r="D353" s="94">
        <v>9</v>
      </c>
      <c r="E353" s="68" t="s">
        <v>389</v>
      </c>
      <c r="F353" s="69" t="s">
        <v>142</v>
      </c>
      <c r="G353" s="71">
        <v>675</v>
      </c>
    </row>
    <row r="354" spans="1:7" ht="31.5" x14ac:dyDescent="0.25">
      <c r="A354" s="92" t="s">
        <v>384</v>
      </c>
      <c r="B354" s="93">
        <v>913</v>
      </c>
      <c r="C354" s="94">
        <v>4</v>
      </c>
      <c r="D354" s="94">
        <v>9</v>
      </c>
      <c r="E354" s="68" t="s">
        <v>389</v>
      </c>
      <c r="F354" s="69" t="s">
        <v>385</v>
      </c>
      <c r="G354" s="71">
        <v>675</v>
      </c>
    </row>
    <row r="355" spans="1:7" x14ac:dyDescent="0.25">
      <c r="A355" s="92" t="s">
        <v>333</v>
      </c>
      <c r="B355" s="93">
        <v>913</v>
      </c>
      <c r="C355" s="94">
        <v>4</v>
      </c>
      <c r="D355" s="94">
        <v>12</v>
      </c>
      <c r="E355" s="68" t="s">
        <v>142</v>
      </c>
      <c r="F355" s="69" t="s">
        <v>142</v>
      </c>
      <c r="G355" s="71">
        <v>292.8</v>
      </c>
    </row>
    <row r="356" spans="1:7" ht="47.25" x14ac:dyDescent="0.25">
      <c r="A356" s="92" t="s">
        <v>359</v>
      </c>
      <c r="B356" s="93">
        <v>913</v>
      </c>
      <c r="C356" s="94">
        <v>4</v>
      </c>
      <c r="D356" s="94">
        <v>12</v>
      </c>
      <c r="E356" s="68" t="s">
        <v>360</v>
      </c>
      <c r="F356" s="69" t="s">
        <v>142</v>
      </c>
      <c r="G356" s="71">
        <v>292.8</v>
      </c>
    </row>
    <row r="357" spans="1:7" ht="63" x14ac:dyDescent="0.25">
      <c r="A357" s="92" t="s">
        <v>361</v>
      </c>
      <c r="B357" s="93">
        <v>913</v>
      </c>
      <c r="C357" s="94">
        <v>4</v>
      </c>
      <c r="D357" s="94">
        <v>12</v>
      </c>
      <c r="E357" s="68" t="s">
        <v>362</v>
      </c>
      <c r="F357" s="69" t="s">
        <v>142</v>
      </c>
      <c r="G357" s="71">
        <v>292.8</v>
      </c>
    </row>
    <row r="358" spans="1:7" ht="31.5" customHeight="1" x14ac:dyDescent="0.25">
      <c r="A358" s="92" t="s">
        <v>363</v>
      </c>
      <c r="B358" s="93">
        <v>913</v>
      </c>
      <c r="C358" s="94">
        <v>4</v>
      </c>
      <c r="D358" s="94">
        <v>12</v>
      </c>
      <c r="E358" s="68" t="s">
        <v>364</v>
      </c>
      <c r="F358" s="69" t="s">
        <v>142</v>
      </c>
      <c r="G358" s="71">
        <v>292.8</v>
      </c>
    </row>
    <row r="359" spans="1:7" ht="47.25" x14ac:dyDescent="0.25">
      <c r="A359" s="92" t="s">
        <v>369</v>
      </c>
      <c r="B359" s="93">
        <v>913</v>
      </c>
      <c r="C359" s="94">
        <v>4</v>
      </c>
      <c r="D359" s="94">
        <v>12</v>
      </c>
      <c r="E359" s="68" t="s">
        <v>370</v>
      </c>
      <c r="F359" s="69" t="s">
        <v>142</v>
      </c>
      <c r="G359" s="71">
        <v>292.8</v>
      </c>
    </row>
    <row r="360" spans="1:7" ht="31.5" x14ac:dyDescent="0.25">
      <c r="A360" s="92" t="s">
        <v>149</v>
      </c>
      <c r="B360" s="93">
        <v>913</v>
      </c>
      <c r="C360" s="94">
        <v>4</v>
      </c>
      <c r="D360" s="94">
        <v>12</v>
      </c>
      <c r="E360" s="68" t="s">
        <v>370</v>
      </c>
      <c r="F360" s="69" t="s">
        <v>150</v>
      </c>
      <c r="G360" s="71">
        <v>292.8</v>
      </c>
    </row>
    <row r="361" spans="1:7" x14ac:dyDescent="0.25">
      <c r="A361" s="92" t="s">
        <v>653</v>
      </c>
      <c r="B361" s="93">
        <v>913</v>
      </c>
      <c r="C361" s="94">
        <v>5</v>
      </c>
      <c r="D361" s="94">
        <v>0</v>
      </c>
      <c r="E361" s="68" t="s">
        <v>142</v>
      </c>
      <c r="F361" s="69" t="s">
        <v>142</v>
      </c>
      <c r="G361" s="71">
        <v>3.9</v>
      </c>
    </row>
    <row r="362" spans="1:7" x14ac:dyDescent="0.25">
      <c r="A362" s="92" t="s">
        <v>375</v>
      </c>
      <c r="B362" s="93">
        <v>913</v>
      </c>
      <c r="C362" s="94">
        <v>5</v>
      </c>
      <c r="D362" s="94">
        <v>1</v>
      </c>
      <c r="E362" s="68" t="s">
        <v>142</v>
      </c>
      <c r="F362" s="69" t="s">
        <v>142</v>
      </c>
      <c r="G362" s="71">
        <v>3.9</v>
      </c>
    </row>
    <row r="363" spans="1:7" ht="47.25" x14ac:dyDescent="0.25">
      <c r="A363" s="92" t="s">
        <v>359</v>
      </c>
      <c r="B363" s="93">
        <v>913</v>
      </c>
      <c r="C363" s="94">
        <v>5</v>
      </c>
      <c r="D363" s="94">
        <v>1</v>
      </c>
      <c r="E363" s="68" t="s">
        <v>360</v>
      </c>
      <c r="F363" s="69" t="s">
        <v>142</v>
      </c>
      <c r="G363" s="71">
        <v>3.9</v>
      </c>
    </row>
    <row r="364" spans="1:7" ht="63" x14ac:dyDescent="0.25">
      <c r="A364" s="92" t="s">
        <v>361</v>
      </c>
      <c r="B364" s="93">
        <v>913</v>
      </c>
      <c r="C364" s="94">
        <v>5</v>
      </c>
      <c r="D364" s="94">
        <v>1</v>
      </c>
      <c r="E364" s="68" t="s">
        <v>362</v>
      </c>
      <c r="F364" s="69" t="s">
        <v>142</v>
      </c>
      <c r="G364" s="71">
        <v>3.9</v>
      </c>
    </row>
    <row r="365" spans="1:7" ht="32.25" customHeight="1" x14ac:dyDescent="0.25">
      <c r="A365" s="92" t="s">
        <v>363</v>
      </c>
      <c r="B365" s="93">
        <v>913</v>
      </c>
      <c r="C365" s="94">
        <v>5</v>
      </c>
      <c r="D365" s="94">
        <v>1</v>
      </c>
      <c r="E365" s="68" t="s">
        <v>364</v>
      </c>
      <c r="F365" s="69" t="s">
        <v>142</v>
      </c>
      <c r="G365" s="71">
        <v>3.9</v>
      </c>
    </row>
    <row r="366" spans="1:7" ht="31.5" x14ac:dyDescent="0.25">
      <c r="A366" s="92" t="s">
        <v>373</v>
      </c>
      <c r="B366" s="93">
        <v>913</v>
      </c>
      <c r="C366" s="94">
        <v>5</v>
      </c>
      <c r="D366" s="94">
        <v>1</v>
      </c>
      <c r="E366" s="68" t="s">
        <v>374</v>
      </c>
      <c r="F366" s="69" t="s">
        <v>142</v>
      </c>
      <c r="G366" s="71">
        <v>3.9</v>
      </c>
    </row>
    <row r="367" spans="1:7" ht="31.5" x14ac:dyDescent="0.25">
      <c r="A367" s="92" t="s">
        <v>149</v>
      </c>
      <c r="B367" s="93">
        <v>913</v>
      </c>
      <c r="C367" s="94">
        <v>5</v>
      </c>
      <c r="D367" s="94">
        <v>1</v>
      </c>
      <c r="E367" s="68" t="s">
        <v>374</v>
      </c>
      <c r="F367" s="69" t="s">
        <v>150</v>
      </c>
      <c r="G367" s="71">
        <v>3.9</v>
      </c>
    </row>
    <row r="368" spans="1:7" x14ac:dyDescent="0.25">
      <c r="A368" s="92" t="s">
        <v>659</v>
      </c>
      <c r="B368" s="93">
        <v>913</v>
      </c>
      <c r="C368" s="94">
        <v>12</v>
      </c>
      <c r="D368" s="94">
        <v>0</v>
      </c>
      <c r="E368" s="68" t="s">
        <v>142</v>
      </c>
      <c r="F368" s="69" t="s">
        <v>142</v>
      </c>
      <c r="G368" s="71">
        <v>4001.7</v>
      </c>
    </row>
    <row r="369" spans="1:7" x14ac:dyDescent="0.25">
      <c r="A369" s="92" t="s">
        <v>396</v>
      </c>
      <c r="B369" s="93">
        <v>913</v>
      </c>
      <c r="C369" s="94">
        <v>12</v>
      </c>
      <c r="D369" s="94">
        <v>2</v>
      </c>
      <c r="E369" s="68" t="s">
        <v>142</v>
      </c>
      <c r="F369" s="69" t="s">
        <v>142</v>
      </c>
      <c r="G369" s="71">
        <v>4001.7</v>
      </c>
    </row>
    <row r="370" spans="1:7" ht="47.25" x14ac:dyDescent="0.25">
      <c r="A370" s="92" t="s">
        <v>359</v>
      </c>
      <c r="B370" s="93">
        <v>913</v>
      </c>
      <c r="C370" s="94">
        <v>12</v>
      </c>
      <c r="D370" s="94">
        <v>2</v>
      </c>
      <c r="E370" s="68" t="s">
        <v>360</v>
      </c>
      <c r="F370" s="69" t="s">
        <v>142</v>
      </c>
      <c r="G370" s="71">
        <v>4001.7</v>
      </c>
    </row>
    <row r="371" spans="1:7" ht="63" customHeight="1" x14ac:dyDescent="0.25">
      <c r="A371" s="92" t="s">
        <v>378</v>
      </c>
      <c r="B371" s="93">
        <v>913</v>
      </c>
      <c r="C371" s="94">
        <v>12</v>
      </c>
      <c r="D371" s="94">
        <v>2</v>
      </c>
      <c r="E371" s="68" t="s">
        <v>379</v>
      </c>
      <c r="F371" s="69" t="s">
        <v>142</v>
      </c>
      <c r="G371" s="71">
        <v>4001.7</v>
      </c>
    </row>
    <row r="372" spans="1:7" ht="63" x14ac:dyDescent="0.25">
      <c r="A372" s="92" t="s">
        <v>392</v>
      </c>
      <c r="B372" s="93">
        <v>913</v>
      </c>
      <c r="C372" s="94">
        <v>12</v>
      </c>
      <c r="D372" s="94">
        <v>2</v>
      </c>
      <c r="E372" s="68" t="s">
        <v>393</v>
      </c>
      <c r="F372" s="69" t="s">
        <v>142</v>
      </c>
      <c r="G372" s="71">
        <v>4001.7</v>
      </c>
    </row>
    <row r="373" spans="1:7" ht="31.5" x14ac:dyDescent="0.25">
      <c r="A373" s="92" t="s">
        <v>394</v>
      </c>
      <c r="B373" s="93">
        <v>913</v>
      </c>
      <c r="C373" s="94">
        <v>12</v>
      </c>
      <c r="D373" s="94">
        <v>2</v>
      </c>
      <c r="E373" s="68" t="s">
        <v>395</v>
      </c>
      <c r="F373" s="69" t="s">
        <v>142</v>
      </c>
      <c r="G373" s="71">
        <v>4001.7</v>
      </c>
    </row>
    <row r="374" spans="1:7" x14ac:dyDescent="0.25">
      <c r="A374" s="92" t="s">
        <v>161</v>
      </c>
      <c r="B374" s="93">
        <v>913</v>
      </c>
      <c r="C374" s="94">
        <v>12</v>
      </c>
      <c r="D374" s="94">
        <v>2</v>
      </c>
      <c r="E374" s="68" t="s">
        <v>395</v>
      </c>
      <c r="F374" s="69" t="s">
        <v>162</v>
      </c>
      <c r="G374" s="71">
        <v>4001.7</v>
      </c>
    </row>
    <row r="375" spans="1:7" s="72" customFormat="1" x14ac:dyDescent="0.25">
      <c r="A375" s="89" t="s">
        <v>667</v>
      </c>
      <c r="B375" s="90">
        <v>916</v>
      </c>
      <c r="C375" s="91">
        <v>0</v>
      </c>
      <c r="D375" s="91">
        <v>0</v>
      </c>
      <c r="E375" s="63" t="s">
        <v>142</v>
      </c>
      <c r="F375" s="64" t="s">
        <v>142</v>
      </c>
      <c r="G375" s="66">
        <v>2124.4</v>
      </c>
    </row>
    <row r="376" spans="1:7" x14ac:dyDescent="0.25">
      <c r="A376" s="92" t="s">
        <v>649</v>
      </c>
      <c r="B376" s="93">
        <v>916</v>
      </c>
      <c r="C376" s="94">
        <v>1</v>
      </c>
      <c r="D376" s="94">
        <v>0</v>
      </c>
      <c r="E376" s="68" t="s">
        <v>142</v>
      </c>
      <c r="F376" s="69" t="s">
        <v>142</v>
      </c>
      <c r="G376" s="71">
        <v>2124.4</v>
      </c>
    </row>
    <row r="377" spans="1:7" ht="47.25" x14ac:dyDescent="0.25">
      <c r="A377" s="92" t="s">
        <v>610</v>
      </c>
      <c r="B377" s="93">
        <v>916</v>
      </c>
      <c r="C377" s="94">
        <v>1</v>
      </c>
      <c r="D377" s="94">
        <v>3</v>
      </c>
      <c r="E377" s="68" t="s">
        <v>142</v>
      </c>
      <c r="F377" s="69" t="s">
        <v>142</v>
      </c>
      <c r="G377" s="71">
        <v>2124.4</v>
      </c>
    </row>
    <row r="378" spans="1:7" x14ac:dyDescent="0.25">
      <c r="A378" s="92" t="s">
        <v>603</v>
      </c>
      <c r="B378" s="93">
        <v>916</v>
      </c>
      <c r="C378" s="94">
        <v>1</v>
      </c>
      <c r="D378" s="94">
        <v>3</v>
      </c>
      <c r="E378" s="68" t="s">
        <v>604</v>
      </c>
      <c r="F378" s="69" t="s">
        <v>142</v>
      </c>
      <c r="G378" s="71">
        <v>2124.4</v>
      </c>
    </row>
    <row r="379" spans="1:7" ht="31.5" x14ac:dyDescent="0.25">
      <c r="A379" s="92" t="s">
        <v>605</v>
      </c>
      <c r="B379" s="93">
        <v>916</v>
      </c>
      <c r="C379" s="94">
        <v>1</v>
      </c>
      <c r="D379" s="94">
        <v>3</v>
      </c>
      <c r="E379" s="68" t="s">
        <v>606</v>
      </c>
      <c r="F379" s="69" t="s">
        <v>142</v>
      </c>
      <c r="G379" s="71">
        <v>2124.4</v>
      </c>
    </row>
    <row r="380" spans="1:7" ht="31.5" x14ac:dyDescent="0.25">
      <c r="A380" s="92" t="s">
        <v>607</v>
      </c>
      <c r="B380" s="93">
        <v>916</v>
      </c>
      <c r="C380" s="94">
        <v>1</v>
      </c>
      <c r="D380" s="94">
        <v>3</v>
      </c>
      <c r="E380" s="68" t="s">
        <v>608</v>
      </c>
      <c r="F380" s="69" t="s">
        <v>142</v>
      </c>
      <c r="G380" s="71">
        <v>1469.5</v>
      </c>
    </row>
    <row r="381" spans="1:7" x14ac:dyDescent="0.25">
      <c r="A381" s="92" t="s">
        <v>291</v>
      </c>
      <c r="B381" s="93">
        <v>916</v>
      </c>
      <c r="C381" s="94">
        <v>1</v>
      </c>
      <c r="D381" s="94">
        <v>3</v>
      </c>
      <c r="E381" s="68" t="s">
        <v>609</v>
      </c>
      <c r="F381" s="69" t="s">
        <v>142</v>
      </c>
      <c r="G381" s="71">
        <v>1004.9</v>
      </c>
    </row>
    <row r="382" spans="1:7" ht="62.25" customHeight="1" x14ac:dyDescent="0.25">
      <c r="A382" s="92" t="s">
        <v>165</v>
      </c>
      <c r="B382" s="93">
        <v>916</v>
      </c>
      <c r="C382" s="94">
        <v>1</v>
      </c>
      <c r="D382" s="94">
        <v>3</v>
      </c>
      <c r="E382" s="68" t="s">
        <v>609</v>
      </c>
      <c r="F382" s="69" t="s">
        <v>166</v>
      </c>
      <c r="G382" s="71">
        <v>1004.9</v>
      </c>
    </row>
    <row r="383" spans="1:7" ht="141" customHeight="1" x14ac:dyDescent="0.25">
      <c r="A383" s="92" t="s">
        <v>222</v>
      </c>
      <c r="B383" s="93">
        <v>916</v>
      </c>
      <c r="C383" s="94">
        <v>1</v>
      </c>
      <c r="D383" s="94">
        <v>3</v>
      </c>
      <c r="E383" s="68" t="s">
        <v>611</v>
      </c>
      <c r="F383" s="69" t="s">
        <v>142</v>
      </c>
      <c r="G383" s="71">
        <v>464.6</v>
      </c>
    </row>
    <row r="384" spans="1:7" ht="62.25" customHeight="1" x14ac:dyDescent="0.25">
      <c r="A384" s="92" t="s">
        <v>165</v>
      </c>
      <c r="B384" s="93">
        <v>916</v>
      </c>
      <c r="C384" s="94">
        <v>1</v>
      </c>
      <c r="D384" s="94">
        <v>3</v>
      </c>
      <c r="E384" s="68" t="s">
        <v>611</v>
      </c>
      <c r="F384" s="69" t="s">
        <v>166</v>
      </c>
      <c r="G384" s="71">
        <v>464.6</v>
      </c>
    </row>
    <row r="385" spans="1:7" ht="31.5" x14ac:dyDescent="0.25">
      <c r="A385" s="92" t="s">
        <v>612</v>
      </c>
      <c r="B385" s="93">
        <v>916</v>
      </c>
      <c r="C385" s="94">
        <v>1</v>
      </c>
      <c r="D385" s="94">
        <v>3</v>
      </c>
      <c r="E385" s="68" t="s">
        <v>613</v>
      </c>
      <c r="F385" s="69" t="s">
        <v>142</v>
      </c>
      <c r="G385" s="71">
        <v>654.9</v>
      </c>
    </row>
    <row r="386" spans="1:7" x14ac:dyDescent="0.25">
      <c r="A386" s="92" t="s">
        <v>291</v>
      </c>
      <c r="B386" s="93">
        <v>916</v>
      </c>
      <c r="C386" s="94">
        <v>1</v>
      </c>
      <c r="D386" s="94">
        <v>3</v>
      </c>
      <c r="E386" s="68" t="s">
        <v>614</v>
      </c>
      <c r="F386" s="69" t="s">
        <v>142</v>
      </c>
      <c r="G386" s="71">
        <v>475.3</v>
      </c>
    </row>
    <row r="387" spans="1:7" ht="62.25" customHeight="1" x14ac:dyDescent="0.25">
      <c r="A387" s="92" t="s">
        <v>165</v>
      </c>
      <c r="B387" s="93">
        <v>916</v>
      </c>
      <c r="C387" s="94">
        <v>1</v>
      </c>
      <c r="D387" s="94">
        <v>3</v>
      </c>
      <c r="E387" s="68" t="s">
        <v>614</v>
      </c>
      <c r="F387" s="69" t="s">
        <v>166</v>
      </c>
      <c r="G387" s="71">
        <v>436.1</v>
      </c>
    </row>
    <row r="388" spans="1:7" ht="31.5" x14ac:dyDescent="0.25">
      <c r="A388" s="92" t="s">
        <v>149</v>
      </c>
      <c r="B388" s="93">
        <v>916</v>
      </c>
      <c r="C388" s="94">
        <v>1</v>
      </c>
      <c r="D388" s="94">
        <v>3</v>
      </c>
      <c r="E388" s="68" t="s">
        <v>614</v>
      </c>
      <c r="F388" s="69" t="s">
        <v>150</v>
      </c>
      <c r="G388" s="71">
        <v>39.200000000000003</v>
      </c>
    </row>
    <row r="389" spans="1:7" ht="141" customHeight="1" x14ac:dyDescent="0.25">
      <c r="A389" s="92" t="s">
        <v>222</v>
      </c>
      <c r="B389" s="93">
        <v>916</v>
      </c>
      <c r="C389" s="94">
        <v>1</v>
      </c>
      <c r="D389" s="94">
        <v>3</v>
      </c>
      <c r="E389" s="68" t="s">
        <v>615</v>
      </c>
      <c r="F389" s="69" t="s">
        <v>142</v>
      </c>
      <c r="G389" s="71">
        <v>179.6</v>
      </c>
    </row>
    <row r="390" spans="1:7" ht="62.25" customHeight="1" x14ac:dyDescent="0.25">
      <c r="A390" s="92" t="s">
        <v>165</v>
      </c>
      <c r="B390" s="93">
        <v>916</v>
      </c>
      <c r="C390" s="94">
        <v>1</v>
      </c>
      <c r="D390" s="94">
        <v>3</v>
      </c>
      <c r="E390" s="68" t="s">
        <v>615</v>
      </c>
      <c r="F390" s="69" t="s">
        <v>166</v>
      </c>
      <c r="G390" s="71">
        <v>179.6</v>
      </c>
    </row>
    <row r="391" spans="1:7" s="72" customFormat="1" x14ac:dyDescent="0.25">
      <c r="A391" s="89" t="s">
        <v>668</v>
      </c>
      <c r="B391" s="90">
        <v>917</v>
      </c>
      <c r="C391" s="91">
        <v>0</v>
      </c>
      <c r="D391" s="91">
        <v>0</v>
      </c>
      <c r="E391" s="63" t="s">
        <v>142</v>
      </c>
      <c r="F391" s="64" t="s">
        <v>142</v>
      </c>
      <c r="G391" s="66">
        <v>72432.800000000003</v>
      </c>
    </row>
    <row r="392" spans="1:7" x14ac:dyDescent="0.25">
      <c r="A392" s="92" t="s">
        <v>649</v>
      </c>
      <c r="B392" s="93">
        <v>917</v>
      </c>
      <c r="C392" s="94">
        <v>1</v>
      </c>
      <c r="D392" s="94">
        <v>0</v>
      </c>
      <c r="E392" s="68" t="s">
        <v>142</v>
      </c>
      <c r="F392" s="69" t="s">
        <v>142</v>
      </c>
      <c r="G392" s="71">
        <v>59856.2</v>
      </c>
    </row>
    <row r="393" spans="1:7" ht="31.5" customHeight="1" x14ac:dyDescent="0.25">
      <c r="A393" s="92" t="s">
        <v>439</v>
      </c>
      <c r="B393" s="93">
        <v>917</v>
      </c>
      <c r="C393" s="94">
        <v>1</v>
      </c>
      <c r="D393" s="94">
        <v>2</v>
      </c>
      <c r="E393" s="68" t="s">
        <v>142</v>
      </c>
      <c r="F393" s="69" t="s">
        <v>142</v>
      </c>
      <c r="G393" s="71">
        <v>3828.1</v>
      </c>
    </row>
    <row r="394" spans="1:7" ht="47.25" x14ac:dyDescent="0.25">
      <c r="A394" s="92" t="s">
        <v>403</v>
      </c>
      <c r="B394" s="93">
        <v>917</v>
      </c>
      <c r="C394" s="94">
        <v>1</v>
      </c>
      <c r="D394" s="94">
        <v>2</v>
      </c>
      <c r="E394" s="68" t="s">
        <v>404</v>
      </c>
      <c r="F394" s="69" t="s">
        <v>142</v>
      </c>
      <c r="G394" s="71">
        <v>3828.1</v>
      </c>
    </row>
    <row r="395" spans="1:7" ht="31.5" x14ac:dyDescent="0.25">
      <c r="A395" s="92" t="s">
        <v>405</v>
      </c>
      <c r="B395" s="93">
        <v>917</v>
      </c>
      <c r="C395" s="94">
        <v>1</v>
      </c>
      <c r="D395" s="94">
        <v>2</v>
      </c>
      <c r="E395" s="68" t="s">
        <v>406</v>
      </c>
      <c r="F395" s="69" t="s">
        <v>142</v>
      </c>
      <c r="G395" s="71">
        <v>3828.1</v>
      </c>
    </row>
    <row r="396" spans="1:7" ht="31.5" x14ac:dyDescent="0.25">
      <c r="A396" s="92" t="s">
        <v>435</v>
      </c>
      <c r="B396" s="93">
        <v>917</v>
      </c>
      <c r="C396" s="94">
        <v>1</v>
      </c>
      <c r="D396" s="94">
        <v>2</v>
      </c>
      <c r="E396" s="68" t="s">
        <v>436</v>
      </c>
      <c r="F396" s="69" t="s">
        <v>142</v>
      </c>
      <c r="G396" s="71">
        <v>3828.1</v>
      </c>
    </row>
    <row r="397" spans="1:7" ht="31.5" x14ac:dyDescent="0.25">
      <c r="A397" s="92" t="s">
        <v>229</v>
      </c>
      <c r="B397" s="93">
        <v>917</v>
      </c>
      <c r="C397" s="94">
        <v>1</v>
      </c>
      <c r="D397" s="94">
        <v>2</v>
      </c>
      <c r="E397" s="68" t="s">
        <v>438</v>
      </c>
      <c r="F397" s="69" t="s">
        <v>142</v>
      </c>
      <c r="G397" s="71">
        <v>2621.8</v>
      </c>
    </row>
    <row r="398" spans="1:7" ht="62.25" customHeight="1" x14ac:dyDescent="0.25">
      <c r="A398" s="92" t="s">
        <v>165</v>
      </c>
      <c r="B398" s="93">
        <v>917</v>
      </c>
      <c r="C398" s="94">
        <v>1</v>
      </c>
      <c r="D398" s="94">
        <v>2</v>
      </c>
      <c r="E398" s="68" t="s">
        <v>438</v>
      </c>
      <c r="F398" s="69" t="s">
        <v>166</v>
      </c>
      <c r="G398" s="71">
        <v>2620.9</v>
      </c>
    </row>
    <row r="399" spans="1:7" ht="31.5" x14ac:dyDescent="0.25">
      <c r="A399" s="92" t="s">
        <v>149</v>
      </c>
      <c r="B399" s="93">
        <v>917</v>
      </c>
      <c r="C399" s="94">
        <v>1</v>
      </c>
      <c r="D399" s="94">
        <v>2</v>
      </c>
      <c r="E399" s="68" t="s">
        <v>438</v>
      </c>
      <c r="F399" s="69" t="s">
        <v>150</v>
      </c>
      <c r="G399" s="71">
        <v>0.9</v>
      </c>
    </row>
    <row r="400" spans="1:7" ht="141" customHeight="1" x14ac:dyDescent="0.25">
      <c r="A400" s="92" t="s">
        <v>222</v>
      </c>
      <c r="B400" s="93">
        <v>917</v>
      </c>
      <c r="C400" s="94">
        <v>1</v>
      </c>
      <c r="D400" s="94">
        <v>2</v>
      </c>
      <c r="E400" s="68" t="s">
        <v>440</v>
      </c>
      <c r="F400" s="69" t="s">
        <v>142</v>
      </c>
      <c r="G400" s="71">
        <v>1206.3</v>
      </c>
    </row>
    <row r="401" spans="1:7" ht="62.25" customHeight="1" x14ac:dyDescent="0.25">
      <c r="A401" s="92" t="s">
        <v>165</v>
      </c>
      <c r="B401" s="93">
        <v>917</v>
      </c>
      <c r="C401" s="94">
        <v>1</v>
      </c>
      <c r="D401" s="94">
        <v>2</v>
      </c>
      <c r="E401" s="68" t="s">
        <v>440</v>
      </c>
      <c r="F401" s="69" t="s">
        <v>166</v>
      </c>
      <c r="G401" s="71">
        <v>1206.3</v>
      </c>
    </row>
    <row r="402" spans="1:7" ht="47.25" customHeight="1" x14ac:dyDescent="0.25">
      <c r="A402" s="92" t="s">
        <v>320</v>
      </c>
      <c r="B402" s="93">
        <v>917</v>
      </c>
      <c r="C402" s="94">
        <v>1</v>
      </c>
      <c r="D402" s="94">
        <v>4</v>
      </c>
      <c r="E402" s="68" t="s">
        <v>142</v>
      </c>
      <c r="F402" s="69" t="s">
        <v>142</v>
      </c>
      <c r="G402" s="71">
        <v>53469.5</v>
      </c>
    </row>
    <row r="403" spans="1:7" ht="47.25" x14ac:dyDescent="0.25">
      <c r="A403" s="92" t="s">
        <v>403</v>
      </c>
      <c r="B403" s="93">
        <v>917</v>
      </c>
      <c r="C403" s="94">
        <v>1</v>
      </c>
      <c r="D403" s="94">
        <v>4</v>
      </c>
      <c r="E403" s="68" t="s">
        <v>404</v>
      </c>
      <c r="F403" s="69" t="s">
        <v>142</v>
      </c>
      <c r="G403" s="71">
        <v>53469.5</v>
      </c>
    </row>
    <row r="404" spans="1:7" ht="31.5" x14ac:dyDescent="0.25">
      <c r="A404" s="92" t="s">
        <v>405</v>
      </c>
      <c r="B404" s="93">
        <v>917</v>
      </c>
      <c r="C404" s="94">
        <v>1</v>
      </c>
      <c r="D404" s="94">
        <v>4</v>
      </c>
      <c r="E404" s="68" t="s">
        <v>406</v>
      </c>
      <c r="F404" s="69" t="s">
        <v>142</v>
      </c>
      <c r="G404" s="71">
        <v>53469.5</v>
      </c>
    </row>
    <row r="405" spans="1:7" ht="31.5" x14ac:dyDescent="0.25">
      <c r="A405" s="92" t="s">
        <v>430</v>
      </c>
      <c r="B405" s="93">
        <v>917</v>
      </c>
      <c r="C405" s="94">
        <v>1</v>
      </c>
      <c r="D405" s="94">
        <v>4</v>
      </c>
      <c r="E405" s="68" t="s">
        <v>431</v>
      </c>
      <c r="F405" s="69" t="s">
        <v>142</v>
      </c>
      <c r="G405" s="71">
        <v>48223.1</v>
      </c>
    </row>
    <row r="406" spans="1:7" ht="31.5" x14ac:dyDescent="0.25">
      <c r="A406" s="92" t="s">
        <v>229</v>
      </c>
      <c r="B406" s="93">
        <v>917</v>
      </c>
      <c r="C406" s="94">
        <v>1</v>
      </c>
      <c r="D406" s="94">
        <v>4</v>
      </c>
      <c r="E406" s="68" t="s">
        <v>432</v>
      </c>
      <c r="F406" s="69" t="s">
        <v>142</v>
      </c>
      <c r="G406" s="71">
        <v>33790</v>
      </c>
    </row>
    <row r="407" spans="1:7" ht="62.25" customHeight="1" x14ac:dyDescent="0.25">
      <c r="A407" s="92" t="s">
        <v>165</v>
      </c>
      <c r="B407" s="93">
        <v>917</v>
      </c>
      <c r="C407" s="94">
        <v>1</v>
      </c>
      <c r="D407" s="94">
        <v>4</v>
      </c>
      <c r="E407" s="68" t="s">
        <v>432</v>
      </c>
      <c r="F407" s="69" t="s">
        <v>166</v>
      </c>
      <c r="G407" s="71">
        <v>30427.200000000001</v>
      </c>
    </row>
    <row r="408" spans="1:7" ht="31.5" x14ac:dyDescent="0.25">
      <c r="A408" s="92" t="s">
        <v>149</v>
      </c>
      <c r="B408" s="93">
        <v>917</v>
      </c>
      <c r="C408" s="94">
        <v>1</v>
      </c>
      <c r="D408" s="94">
        <v>4</v>
      </c>
      <c r="E408" s="68" t="s">
        <v>432</v>
      </c>
      <c r="F408" s="69" t="s">
        <v>150</v>
      </c>
      <c r="G408" s="71">
        <v>3319.2</v>
      </c>
    </row>
    <row r="409" spans="1:7" x14ac:dyDescent="0.25">
      <c r="A409" s="92" t="s">
        <v>167</v>
      </c>
      <c r="B409" s="93">
        <v>917</v>
      </c>
      <c r="C409" s="94">
        <v>1</v>
      </c>
      <c r="D409" s="94">
        <v>4</v>
      </c>
      <c r="E409" s="68" t="s">
        <v>432</v>
      </c>
      <c r="F409" s="69" t="s">
        <v>168</v>
      </c>
      <c r="G409" s="71">
        <v>25</v>
      </c>
    </row>
    <row r="410" spans="1:7" x14ac:dyDescent="0.25">
      <c r="A410" s="92" t="s">
        <v>161</v>
      </c>
      <c r="B410" s="93">
        <v>917</v>
      </c>
      <c r="C410" s="94">
        <v>1</v>
      </c>
      <c r="D410" s="94">
        <v>4</v>
      </c>
      <c r="E410" s="68" t="s">
        <v>432</v>
      </c>
      <c r="F410" s="69" t="s">
        <v>162</v>
      </c>
      <c r="G410" s="71">
        <v>18.600000000000001</v>
      </c>
    </row>
    <row r="411" spans="1:7" ht="141" customHeight="1" x14ac:dyDescent="0.25">
      <c r="A411" s="92" t="s">
        <v>222</v>
      </c>
      <c r="B411" s="93">
        <v>917</v>
      </c>
      <c r="C411" s="94">
        <v>1</v>
      </c>
      <c r="D411" s="94">
        <v>4</v>
      </c>
      <c r="E411" s="68" t="s">
        <v>433</v>
      </c>
      <c r="F411" s="69" t="s">
        <v>142</v>
      </c>
      <c r="G411" s="71">
        <v>13627.1</v>
      </c>
    </row>
    <row r="412" spans="1:7" ht="62.25" customHeight="1" x14ac:dyDescent="0.25">
      <c r="A412" s="92" t="s">
        <v>165</v>
      </c>
      <c r="B412" s="93">
        <v>917</v>
      </c>
      <c r="C412" s="94">
        <v>1</v>
      </c>
      <c r="D412" s="94">
        <v>4</v>
      </c>
      <c r="E412" s="68" t="s">
        <v>433</v>
      </c>
      <c r="F412" s="69" t="s">
        <v>166</v>
      </c>
      <c r="G412" s="71">
        <v>13627.1</v>
      </c>
    </row>
    <row r="413" spans="1:7" ht="141" customHeight="1" x14ac:dyDescent="0.25">
      <c r="A413" s="92" t="s">
        <v>222</v>
      </c>
      <c r="B413" s="93">
        <v>917</v>
      </c>
      <c r="C413" s="94">
        <v>1</v>
      </c>
      <c r="D413" s="94">
        <v>4</v>
      </c>
      <c r="E413" s="68" t="s">
        <v>434</v>
      </c>
      <c r="F413" s="69" t="s">
        <v>142</v>
      </c>
      <c r="G413" s="71">
        <v>806</v>
      </c>
    </row>
    <row r="414" spans="1:7" ht="62.25" customHeight="1" x14ac:dyDescent="0.25">
      <c r="A414" s="92" t="s">
        <v>165</v>
      </c>
      <c r="B414" s="93">
        <v>917</v>
      </c>
      <c r="C414" s="94">
        <v>1</v>
      </c>
      <c r="D414" s="94">
        <v>4</v>
      </c>
      <c r="E414" s="68" t="s">
        <v>434</v>
      </c>
      <c r="F414" s="69" t="s">
        <v>166</v>
      </c>
      <c r="G414" s="71">
        <v>806</v>
      </c>
    </row>
    <row r="415" spans="1:7" ht="31.5" x14ac:dyDescent="0.25">
      <c r="A415" s="92" t="s">
        <v>441</v>
      </c>
      <c r="B415" s="93">
        <v>917</v>
      </c>
      <c r="C415" s="94">
        <v>1</v>
      </c>
      <c r="D415" s="94">
        <v>4</v>
      </c>
      <c r="E415" s="68" t="s">
        <v>442</v>
      </c>
      <c r="F415" s="69" t="s">
        <v>142</v>
      </c>
      <c r="G415" s="71">
        <v>5246.4</v>
      </c>
    </row>
    <row r="416" spans="1:7" ht="63.75" customHeight="1" x14ac:dyDescent="0.25">
      <c r="A416" s="92" t="s">
        <v>446</v>
      </c>
      <c r="B416" s="93">
        <v>917</v>
      </c>
      <c r="C416" s="94">
        <v>1</v>
      </c>
      <c r="D416" s="94">
        <v>4</v>
      </c>
      <c r="E416" s="68" t="s">
        <v>447</v>
      </c>
      <c r="F416" s="69" t="s">
        <v>142</v>
      </c>
      <c r="G416" s="71">
        <v>1820.3</v>
      </c>
    </row>
    <row r="417" spans="1:7" ht="62.25" customHeight="1" x14ac:dyDescent="0.25">
      <c r="A417" s="92" t="s">
        <v>165</v>
      </c>
      <c r="B417" s="93">
        <v>917</v>
      </c>
      <c r="C417" s="94">
        <v>1</v>
      </c>
      <c r="D417" s="94">
        <v>4</v>
      </c>
      <c r="E417" s="68" t="s">
        <v>447</v>
      </c>
      <c r="F417" s="69" t="s">
        <v>166</v>
      </c>
      <c r="G417" s="71">
        <v>1671.1</v>
      </c>
    </row>
    <row r="418" spans="1:7" ht="31.5" x14ac:dyDescent="0.25">
      <c r="A418" s="92" t="s">
        <v>149</v>
      </c>
      <c r="B418" s="93">
        <v>917</v>
      </c>
      <c r="C418" s="94">
        <v>1</v>
      </c>
      <c r="D418" s="94">
        <v>4</v>
      </c>
      <c r="E418" s="68" t="s">
        <v>447</v>
      </c>
      <c r="F418" s="69" t="s">
        <v>150</v>
      </c>
      <c r="G418" s="71">
        <v>149.19999999999999</v>
      </c>
    </row>
    <row r="419" spans="1:7" ht="63" x14ac:dyDescent="0.25">
      <c r="A419" s="92" t="s">
        <v>448</v>
      </c>
      <c r="B419" s="93">
        <v>917</v>
      </c>
      <c r="C419" s="94">
        <v>1</v>
      </c>
      <c r="D419" s="94">
        <v>4</v>
      </c>
      <c r="E419" s="68" t="s">
        <v>449</v>
      </c>
      <c r="F419" s="69" t="s">
        <v>142</v>
      </c>
      <c r="G419" s="71">
        <v>1699.6</v>
      </c>
    </row>
    <row r="420" spans="1:7" ht="62.25" customHeight="1" x14ac:dyDescent="0.25">
      <c r="A420" s="92" t="s">
        <v>165</v>
      </c>
      <c r="B420" s="93">
        <v>917</v>
      </c>
      <c r="C420" s="94">
        <v>1</v>
      </c>
      <c r="D420" s="94">
        <v>4</v>
      </c>
      <c r="E420" s="68" t="s">
        <v>449</v>
      </c>
      <c r="F420" s="69" t="s">
        <v>166</v>
      </c>
      <c r="G420" s="71">
        <v>1505.4</v>
      </c>
    </row>
    <row r="421" spans="1:7" ht="31.5" x14ac:dyDescent="0.25">
      <c r="A421" s="92" t="s">
        <v>149</v>
      </c>
      <c r="B421" s="93">
        <v>917</v>
      </c>
      <c r="C421" s="94">
        <v>1</v>
      </c>
      <c r="D421" s="94">
        <v>4</v>
      </c>
      <c r="E421" s="68" t="s">
        <v>449</v>
      </c>
      <c r="F421" s="69" t="s">
        <v>150</v>
      </c>
      <c r="G421" s="71">
        <v>194.2</v>
      </c>
    </row>
    <row r="422" spans="1:7" ht="31.5" x14ac:dyDescent="0.25">
      <c r="A422" s="92" t="s">
        <v>450</v>
      </c>
      <c r="B422" s="93">
        <v>917</v>
      </c>
      <c r="C422" s="94">
        <v>1</v>
      </c>
      <c r="D422" s="94">
        <v>4</v>
      </c>
      <c r="E422" s="68" t="s">
        <v>451</v>
      </c>
      <c r="F422" s="69" t="s">
        <v>142</v>
      </c>
      <c r="G422" s="71">
        <v>821.3</v>
      </c>
    </row>
    <row r="423" spans="1:7" ht="62.25" customHeight="1" x14ac:dyDescent="0.25">
      <c r="A423" s="92" t="s">
        <v>165</v>
      </c>
      <c r="B423" s="93">
        <v>917</v>
      </c>
      <c r="C423" s="94">
        <v>1</v>
      </c>
      <c r="D423" s="94">
        <v>4</v>
      </c>
      <c r="E423" s="68" t="s">
        <v>451</v>
      </c>
      <c r="F423" s="69" t="s">
        <v>166</v>
      </c>
      <c r="G423" s="71">
        <v>752.1</v>
      </c>
    </row>
    <row r="424" spans="1:7" ht="31.5" x14ac:dyDescent="0.25">
      <c r="A424" s="92" t="s">
        <v>149</v>
      </c>
      <c r="B424" s="93">
        <v>917</v>
      </c>
      <c r="C424" s="94">
        <v>1</v>
      </c>
      <c r="D424" s="94">
        <v>4</v>
      </c>
      <c r="E424" s="68" t="s">
        <v>451</v>
      </c>
      <c r="F424" s="69" t="s">
        <v>150</v>
      </c>
      <c r="G424" s="71">
        <v>69.2</v>
      </c>
    </row>
    <row r="425" spans="1:7" ht="47.25" x14ac:dyDescent="0.25">
      <c r="A425" s="92" t="s">
        <v>452</v>
      </c>
      <c r="B425" s="93">
        <v>917</v>
      </c>
      <c r="C425" s="94">
        <v>1</v>
      </c>
      <c r="D425" s="94">
        <v>4</v>
      </c>
      <c r="E425" s="68" t="s">
        <v>453</v>
      </c>
      <c r="F425" s="69" t="s">
        <v>142</v>
      </c>
      <c r="G425" s="71">
        <v>904.5</v>
      </c>
    </row>
    <row r="426" spans="1:7" ht="62.25" customHeight="1" x14ac:dyDescent="0.25">
      <c r="A426" s="92" t="s">
        <v>165</v>
      </c>
      <c r="B426" s="93">
        <v>917</v>
      </c>
      <c r="C426" s="94">
        <v>1</v>
      </c>
      <c r="D426" s="94">
        <v>4</v>
      </c>
      <c r="E426" s="68" t="s">
        <v>453</v>
      </c>
      <c r="F426" s="69" t="s">
        <v>166</v>
      </c>
      <c r="G426" s="71">
        <v>835.6</v>
      </c>
    </row>
    <row r="427" spans="1:7" ht="31.5" x14ac:dyDescent="0.25">
      <c r="A427" s="92" t="s">
        <v>149</v>
      </c>
      <c r="B427" s="93">
        <v>917</v>
      </c>
      <c r="C427" s="94">
        <v>1</v>
      </c>
      <c r="D427" s="94">
        <v>4</v>
      </c>
      <c r="E427" s="68" t="s">
        <v>453</v>
      </c>
      <c r="F427" s="69" t="s">
        <v>150</v>
      </c>
      <c r="G427" s="71">
        <v>68.900000000000006</v>
      </c>
    </row>
    <row r="428" spans="1:7" ht="93" customHeight="1" x14ac:dyDescent="0.25">
      <c r="A428" s="92" t="s">
        <v>454</v>
      </c>
      <c r="B428" s="93">
        <v>917</v>
      </c>
      <c r="C428" s="94">
        <v>1</v>
      </c>
      <c r="D428" s="94">
        <v>4</v>
      </c>
      <c r="E428" s="68" t="s">
        <v>455</v>
      </c>
      <c r="F428" s="69" t="s">
        <v>142</v>
      </c>
      <c r="G428" s="71">
        <v>0.7</v>
      </c>
    </row>
    <row r="429" spans="1:7" ht="31.5" x14ac:dyDescent="0.25">
      <c r="A429" s="92" t="s">
        <v>149</v>
      </c>
      <c r="B429" s="93">
        <v>917</v>
      </c>
      <c r="C429" s="94">
        <v>1</v>
      </c>
      <c r="D429" s="94">
        <v>4</v>
      </c>
      <c r="E429" s="68" t="s">
        <v>455</v>
      </c>
      <c r="F429" s="69" t="s">
        <v>150</v>
      </c>
      <c r="G429" s="71">
        <v>0.7</v>
      </c>
    </row>
    <row r="430" spans="1:7" x14ac:dyDescent="0.25">
      <c r="A430" s="92" t="s">
        <v>445</v>
      </c>
      <c r="B430" s="93">
        <v>917</v>
      </c>
      <c r="C430" s="94">
        <v>1</v>
      </c>
      <c r="D430" s="94">
        <v>5</v>
      </c>
      <c r="E430" s="68" t="s">
        <v>142</v>
      </c>
      <c r="F430" s="69" t="s">
        <v>142</v>
      </c>
      <c r="G430" s="71">
        <v>31</v>
      </c>
    </row>
    <row r="431" spans="1:7" ht="47.25" x14ac:dyDescent="0.25">
      <c r="A431" s="92" t="s">
        <v>403</v>
      </c>
      <c r="B431" s="93">
        <v>917</v>
      </c>
      <c r="C431" s="94">
        <v>1</v>
      </c>
      <c r="D431" s="94">
        <v>5</v>
      </c>
      <c r="E431" s="68" t="s">
        <v>404</v>
      </c>
      <c r="F431" s="69" t="s">
        <v>142</v>
      </c>
      <c r="G431" s="71">
        <v>31</v>
      </c>
    </row>
    <row r="432" spans="1:7" ht="31.5" x14ac:dyDescent="0.25">
      <c r="A432" s="92" t="s">
        <v>405</v>
      </c>
      <c r="B432" s="93">
        <v>917</v>
      </c>
      <c r="C432" s="94">
        <v>1</v>
      </c>
      <c r="D432" s="94">
        <v>5</v>
      </c>
      <c r="E432" s="68" t="s">
        <v>406</v>
      </c>
      <c r="F432" s="69" t="s">
        <v>142</v>
      </c>
      <c r="G432" s="71">
        <v>31</v>
      </c>
    </row>
    <row r="433" spans="1:7" ht="31.5" x14ac:dyDescent="0.25">
      <c r="A433" s="92" t="s">
        <v>441</v>
      </c>
      <c r="B433" s="93">
        <v>917</v>
      </c>
      <c r="C433" s="94">
        <v>1</v>
      </c>
      <c r="D433" s="94">
        <v>5</v>
      </c>
      <c r="E433" s="68" t="s">
        <v>442</v>
      </c>
      <c r="F433" s="69" t="s">
        <v>142</v>
      </c>
      <c r="G433" s="71">
        <v>31</v>
      </c>
    </row>
    <row r="434" spans="1:7" ht="48" customHeight="1" x14ac:dyDescent="0.25">
      <c r="A434" s="92" t="s">
        <v>443</v>
      </c>
      <c r="B434" s="93">
        <v>917</v>
      </c>
      <c r="C434" s="94">
        <v>1</v>
      </c>
      <c r="D434" s="94">
        <v>5</v>
      </c>
      <c r="E434" s="68" t="s">
        <v>444</v>
      </c>
      <c r="F434" s="69" t="s">
        <v>142</v>
      </c>
      <c r="G434" s="71">
        <v>31</v>
      </c>
    </row>
    <row r="435" spans="1:7" ht="31.5" x14ac:dyDescent="0.25">
      <c r="A435" s="92" t="s">
        <v>149</v>
      </c>
      <c r="B435" s="93">
        <v>917</v>
      </c>
      <c r="C435" s="94">
        <v>1</v>
      </c>
      <c r="D435" s="94">
        <v>5</v>
      </c>
      <c r="E435" s="68" t="s">
        <v>444</v>
      </c>
      <c r="F435" s="69" t="s">
        <v>150</v>
      </c>
      <c r="G435" s="71">
        <v>31</v>
      </c>
    </row>
    <row r="436" spans="1:7" x14ac:dyDescent="0.25">
      <c r="A436" s="92" t="s">
        <v>626</v>
      </c>
      <c r="B436" s="93">
        <v>917</v>
      </c>
      <c r="C436" s="94">
        <v>1</v>
      </c>
      <c r="D436" s="94">
        <v>7</v>
      </c>
      <c r="E436" s="68" t="s">
        <v>142</v>
      </c>
      <c r="F436" s="69" t="s">
        <v>142</v>
      </c>
      <c r="G436" s="71">
        <v>160</v>
      </c>
    </row>
    <row r="437" spans="1:7" x14ac:dyDescent="0.25">
      <c r="A437" s="92" t="s">
        <v>603</v>
      </c>
      <c r="B437" s="93">
        <v>917</v>
      </c>
      <c r="C437" s="94">
        <v>1</v>
      </c>
      <c r="D437" s="94">
        <v>7</v>
      </c>
      <c r="E437" s="68" t="s">
        <v>604</v>
      </c>
      <c r="F437" s="69" t="s">
        <v>142</v>
      </c>
      <c r="G437" s="71">
        <v>160</v>
      </c>
    </row>
    <row r="438" spans="1:7" x14ac:dyDescent="0.25">
      <c r="A438" s="92" t="s">
        <v>622</v>
      </c>
      <c r="B438" s="93">
        <v>917</v>
      </c>
      <c r="C438" s="94">
        <v>1</v>
      </c>
      <c r="D438" s="94">
        <v>7</v>
      </c>
      <c r="E438" s="68" t="s">
        <v>623</v>
      </c>
      <c r="F438" s="69" t="s">
        <v>142</v>
      </c>
      <c r="G438" s="71">
        <v>160</v>
      </c>
    </row>
    <row r="439" spans="1:7" ht="31.5" x14ac:dyDescent="0.25">
      <c r="A439" s="92" t="s">
        <v>624</v>
      </c>
      <c r="B439" s="93">
        <v>917</v>
      </c>
      <c r="C439" s="94">
        <v>1</v>
      </c>
      <c r="D439" s="94">
        <v>7</v>
      </c>
      <c r="E439" s="68" t="s">
        <v>625</v>
      </c>
      <c r="F439" s="69" t="s">
        <v>142</v>
      </c>
      <c r="G439" s="71">
        <v>160</v>
      </c>
    </row>
    <row r="440" spans="1:7" x14ac:dyDescent="0.25">
      <c r="A440" s="92" t="s">
        <v>161</v>
      </c>
      <c r="B440" s="93">
        <v>917</v>
      </c>
      <c r="C440" s="94">
        <v>1</v>
      </c>
      <c r="D440" s="94">
        <v>7</v>
      </c>
      <c r="E440" s="68" t="s">
        <v>625</v>
      </c>
      <c r="F440" s="69" t="s">
        <v>162</v>
      </c>
      <c r="G440" s="71">
        <v>160</v>
      </c>
    </row>
    <row r="441" spans="1:7" x14ac:dyDescent="0.25">
      <c r="A441" s="92" t="s">
        <v>631</v>
      </c>
      <c r="B441" s="93">
        <v>917</v>
      </c>
      <c r="C441" s="94">
        <v>1</v>
      </c>
      <c r="D441" s="94">
        <v>11</v>
      </c>
      <c r="E441" s="68" t="s">
        <v>142</v>
      </c>
      <c r="F441" s="69" t="s">
        <v>142</v>
      </c>
      <c r="G441" s="71">
        <v>300</v>
      </c>
    </row>
    <row r="442" spans="1:7" x14ac:dyDescent="0.25">
      <c r="A442" s="92" t="s">
        <v>603</v>
      </c>
      <c r="B442" s="93">
        <v>917</v>
      </c>
      <c r="C442" s="94">
        <v>1</v>
      </c>
      <c r="D442" s="94">
        <v>11</v>
      </c>
      <c r="E442" s="68" t="s">
        <v>604</v>
      </c>
      <c r="F442" s="69" t="s">
        <v>142</v>
      </c>
      <c r="G442" s="71">
        <v>300</v>
      </c>
    </row>
    <row r="443" spans="1:7" x14ac:dyDescent="0.25">
      <c r="A443" s="92" t="s">
        <v>627</v>
      </c>
      <c r="B443" s="93">
        <v>917</v>
      </c>
      <c r="C443" s="94">
        <v>1</v>
      </c>
      <c r="D443" s="94">
        <v>11</v>
      </c>
      <c r="E443" s="68" t="s">
        <v>628</v>
      </c>
      <c r="F443" s="69" t="s">
        <v>142</v>
      </c>
      <c r="G443" s="71">
        <v>300</v>
      </c>
    </row>
    <row r="444" spans="1:7" ht="31.5" x14ac:dyDescent="0.25">
      <c r="A444" s="92" t="s">
        <v>629</v>
      </c>
      <c r="B444" s="93">
        <v>917</v>
      </c>
      <c r="C444" s="94">
        <v>1</v>
      </c>
      <c r="D444" s="94">
        <v>11</v>
      </c>
      <c r="E444" s="68" t="s">
        <v>630</v>
      </c>
      <c r="F444" s="69" t="s">
        <v>142</v>
      </c>
      <c r="G444" s="71">
        <v>300</v>
      </c>
    </row>
    <row r="445" spans="1:7" x14ac:dyDescent="0.25">
      <c r="A445" s="92" t="s">
        <v>161</v>
      </c>
      <c r="B445" s="93">
        <v>917</v>
      </c>
      <c r="C445" s="94">
        <v>1</v>
      </c>
      <c r="D445" s="94">
        <v>11</v>
      </c>
      <c r="E445" s="68" t="s">
        <v>630</v>
      </c>
      <c r="F445" s="69" t="s">
        <v>162</v>
      </c>
      <c r="G445" s="71">
        <v>300</v>
      </c>
    </row>
    <row r="446" spans="1:7" x14ac:dyDescent="0.25">
      <c r="A446" s="92" t="s">
        <v>303</v>
      </c>
      <c r="B446" s="93">
        <v>917</v>
      </c>
      <c r="C446" s="94">
        <v>1</v>
      </c>
      <c r="D446" s="94">
        <v>13</v>
      </c>
      <c r="E446" s="68" t="s">
        <v>142</v>
      </c>
      <c r="F446" s="69" t="s">
        <v>142</v>
      </c>
      <c r="G446" s="71">
        <v>2067.6</v>
      </c>
    </row>
    <row r="447" spans="1:7" ht="47.25" customHeight="1" x14ac:dyDescent="0.25">
      <c r="A447" s="92" t="s">
        <v>295</v>
      </c>
      <c r="B447" s="93">
        <v>917</v>
      </c>
      <c r="C447" s="94">
        <v>1</v>
      </c>
      <c r="D447" s="94">
        <v>13</v>
      </c>
      <c r="E447" s="68" t="s">
        <v>296</v>
      </c>
      <c r="F447" s="69" t="s">
        <v>142</v>
      </c>
      <c r="G447" s="71">
        <v>142.9</v>
      </c>
    </row>
    <row r="448" spans="1:7" ht="47.25" x14ac:dyDescent="0.25">
      <c r="A448" s="92" t="s">
        <v>297</v>
      </c>
      <c r="B448" s="93">
        <v>917</v>
      </c>
      <c r="C448" s="94">
        <v>1</v>
      </c>
      <c r="D448" s="94">
        <v>13</v>
      </c>
      <c r="E448" s="68" t="s">
        <v>298</v>
      </c>
      <c r="F448" s="69" t="s">
        <v>142</v>
      </c>
      <c r="G448" s="71">
        <v>142.9</v>
      </c>
    </row>
    <row r="449" spans="1:7" ht="63" x14ac:dyDescent="0.25">
      <c r="A449" s="92" t="s">
        <v>299</v>
      </c>
      <c r="B449" s="93">
        <v>917</v>
      </c>
      <c r="C449" s="94">
        <v>1</v>
      </c>
      <c r="D449" s="94">
        <v>13</v>
      </c>
      <c r="E449" s="68" t="s">
        <v>300</v>
      </c>
      <c r="F449" s="69" t="s">
        <v>142</v>
      </c>
      <c r="G449" s="71">
        <v>112.9</v>
      </c>
    </row>
    <row r="450" spans="1:7" ht="31.5" x14ac:dyDescent="0.25">
      <c r="A450" s="92" t="s">
        <v>301</v>
      </c>
      <c r="B450" s="93">
        <v>917</v>
      </c>
      <c r="C450" s="94">
        <v>1</v>
      </c>
      <c r="D450" s="94">
        <v>13</v>
      </c>
      <c r="E450" s="68" t="s">
        <v>302</v>
      </c>
      <c r="F450" s="69" t="s">
        <v>142</v>
      </c>
      <c r="G450" s="71">
        <v>112.9</v>
      </c>
    </row>
    <row r="451" spans="1:7" ht="31.5" x14ac:dyDescent="0.25">
      <c r="A451" s="92" t="s">
        <v>149</v>
      </c>
      <c r="B451" s="93">
        <v>917</v>
      </c>
      <c r="C451" s="94">
        <v>1</v>
      </c>
      <c r="D451" s="94">
        <v>13</v>
      </c>
      <c r="E451" s="68" t="s">
        <v>302</v>
      </c>
      <c r="F451" s="69" t="s">
        <v>150</v>
      </c>
      <c r="G451" s="71">
        <v>3.7</v>
      </c>
    </row>
    <row r="452" spans="1:7" x14ac:dyDescent="0.25">
      <c r="A452" s="92" t="s">
        <v>167</v>
      </c>
      <c r="B452" s="93">
        <v>917</v>
      </c>
      <c r="C452" s="94">
        <v>1</v>
      </c>
      <c r="D452" s="94">
        <v>13</v>
      </c>
      <c r="E452" s="68" t="s">
        <v>302</v>
      </c>
      <c r="F452" s="69" t="s">
        <v>168</v>
      </c>
      <c r="G452" s="71">
        <v>109.2</v>
      </c>
    </row>
    <row r="453" spans="1:7" ht="47.25" x14ac:dyDescent="0.25">
      <c r="A453" s="92" t="s">
        <v>304</v>
      </c>
      <c r="B453" s="93">
        <v>917</v>
      </c>
      <c r="C453" s="94">
        <v>1</v>
      </c>
      <c r="D453" s="94">
        <v>13</v>
      </c>
      <c r="E453" s="68" t="s">
        <v>305</v>
      </c>
      <c r="F453" s="69" t="s">
        <v>142</v>
      </c>
      <c r="G453" s="71">
        <v>30</v>
      </c>
    </row>
    <row r="454" spans="1:7" ht="47.25" x14ac:dyDescent="0.25">
      <c r="A454" s="92" t="s">
        <v>306</v>
      </c>
      <c r="B454" s="93">
        <v>917</v>
      </c>
      <c r="C454" s="94">
        <v>1</v>
      </c>
      <c r="D454" s="94">
        <v>13</v>
      </c>
      <c r="E454" s="68" t="s">
        <v>307</v>
      </c>
      <c r="F454" s="69" t="s">
        <v>142</v>
      </c>
      <c r="G454" s="71">
        <v>30</v>
      </c>
    </row>
    <row r="455" spans="1:7" x14ac:dyDescent="0.25">
      <c r="A455" s="92" t="s">
        <v>167</v>
      </c>
      <c r="B455" s="93">
        <v>917</v>
      </c>
      <c r="C455" s="94">
        <v>1</v>
      </c>
      <c r="D455" s="94">
        <v>13</v>
      </c>
      <c r="E455" s="68" t="s">
        <v>307</v>
      </c>
      <c r="F455" s="69" t="s">
        <v>168</v>
      </c>
      <c r="G455" s="71">
        <v>30</v>
      </c>
    </row>
    <row r="456" spans="1:7" ht="47.25" x14ac:dyDescent="0.25">
      <c r="A456" s="92" t="s">
        <v>403</v>
      </c>
      <c r="B456" s="93">
        <v>917</v>
      </c>
      <c r="C456" s="94">
        <v>1</v>
      </c>
      <c r="D456" s="94">
        <v>13</v>
      </c>
      <c r="E456" s="68" t="s">
        <v>404</v>
      </c>
      <c r="F456" s="69" t="s">
        <v>142</v>
      </c>
      <c r="G456" s="71">
        <v>1451</v>
      </c>
    </row>
    <row r="457" spans="1:7" ht="31.5" x14ac:dyDescent="0.25">
      <c r="A457" s="92" t="s">
        <v>405</v>
      </c>
      <c r="B457" s="93">
        <v>917</v>
      </c>
      <c r="C457" s="94">
        <v>1</v>
      </c>
      <c r="D457" s="94">
        <v>13</v>
      </c>
      <c r="E457" s="68" t="s">
        <v>406</v>
      </c>
      <c r="F457" s="69" t="s">
        <v>142</v>
      </c>
      <c r="G457" s="71">
        <v>1441</v>
      </c>
    </row>
    <row r="458" spans="1:7" ht="47.25" x14ac:dyDescent="0.25">
      <c r="A458" s="92" t="s">
        <v>420</v>
      </c>
      <c r="B458" s="93">
        <v>917</v>
      </c>
      <c r="C458" s="94">
        <v>1</v>
      </c>
      <c r="D458" s="94">
        <v>13</v>
      </c>
      <c r="E458" s="68" t="s">
        <v>421</v>
      </c>
      <c r="F458" s="69" t="s">
        <v>142</v>
      </c>
      <c r="G458" s="71">
        <v>1257.3</v>
      </c>
    </row>
    <row r="459" spans="1:7" ht="63" customHeight="1" x14ac:dyDescent="0.25">
      <c r="A459" s="92" t="s">
        <v>422</v>
      </c>
      <c r="B459" s="93">
        <v>917</v>
      </c>
      <c r="C459" s="94">
        <v>1</v>
      </c>
      <c r="D459" s="94">
        <v>13</v>
      </c>
      <c r="E459" s="68" t="s">
        <v>423</v>
      </c>
      <c r="F459" s="69" t="s">
        <v>142</v>
      </c>
      <c r="G459" s="71">
        <v>1248.3</v>
      </c>
    </row>
    <row r="460" spans="1:7" x14ac:dyDescent="0.25">
      <c r="A460" s="92" t="s">
        <v>167</v>
      </c>
      <c r="B460" s="93">
        <v>917</v>
      </c>
      <c r="C460" s="94">
        <v>1</v>
      </c>
      <c r="D460" s="94">
        <v>13</v>
      </c>
      <c r="E460" s="68" t="s">
        <v>423</v>
      </c>
      <c r="F460" s="69" t="s">
        <v>168</v>
      </c>
      <c r="G460" s="71">
        <v>1248.3</v>
      </c>
    </row>
    <row r="461" spans="1:7" ht="36" customHeight="1" x14ac:dyDescent="0.25">
      <c r="A461" s="92" t="s">
        <v>424</v>
      </c>
      <c r="B461" s="93">
        <v>917</v>
      </c>
      <c r="C461" s="94">
        <v>1</v>
      </c>
      <c r="D461" s="94">
        <v>13</v>
      </c>
      <c r="E461" s="68" t="s">
        <v>425</v>
      </c>
      <c r="F461" s="69" t="s">
        <v>142</v>
      </c>
      <c r="G461" s="71">
        <v>9</v>
      </c>
    </row>
    <row r="462" spans="1:7" x14ac:dyDescent="0.25">
      <c r="A462" s="92" t="s">
        <v>167</v>
      </c>
      <c r="B462" s="93">
        <v>917</v>
      </c>
      <c r="C462" s="94">
        <v>1</v>
      </c>
      <c r="D462" s="94">
        <v>13</v>
      </c>
      <c r="E462" s="68" t="s">
        <v>425</v>
      </c>
      <c r="F462" s="69" t="s">
        <v>168</v>
      </c>
      <c r="G462" s="71">
        <v>9</v>
      </c>
    </row>
    <row r="463" spans="1:7" x14ac:dyDescent="0.25">
      <c r="A463" s="92" t="s">
        <v>426</v>
      </c>
      <c r="B463" s="93">
        <v>917</v>
      </c>
      <c r="C463" s="94">
        <v>1</v>
      </c>
      <c r="D463" s="94">
        <v>13</v>
      </c>
      <c r="E463" s="68" t="s">
        <v>427</v>
      </c>
      <c r="F463" s="69" t="s">
        <v>142</v>
      </c>
      <c r="G463" s="71">
        <v>183.7</v>
      </c>
    </row>
    <row r="464" spans="1:7" ht="47.25" x14ac:dyDescent="0.25">
      <c r="A464" s="92" t="s">
        <v>428</v>
      </c>
      <c r="B464" s="93">
        <v>917</v>
      </c>
      <c r="C464" s="94">
        <v>1</v>
      </c>
      <c r="D464" s="94">
        <v>13</v>
      </c>
      <c r="E464" s="68" t="s">
        <v>429</v>
      </c>
      <c r="F464" s="69" t="s">
        <v>142</v>
      </c>
      <c r="G464" s="71">
        <v>183.7</v>
      </c>
    </row>
    <row r="465" spans="1:7" x14ac:dyDescent="0.25">
      <c r="A465" s="92" t="s">
        <v>161</v>
      </c>
      <c r="B465" s="93">
        <v>917</v>
      </c>
      <c r="C465" s="94">
        <v>1</v>
      </c>
      <c r="D465" s="94">
        <v>13</v>
      </c>
      <c r="E465" s="68" t="s">
        <v>429</v>
      </c>
      <c r="F465" s="69" t="s">
        <v>162</v>
      </c>
      <c r="G465" s="71">
        <v>183.7</v>
      </c>
    </row>
    <row r="466" spans="1:7" ht="31.5" x14ac:dyDescent="0.25">
      <c r="A466" s="92" t="s">
        <v>456</v>
      </c>
      <c r="B466" s="93">
        <v>917</v>
      </c>
      <c r="C466" s="94">
        <v>1</v>
      </c>
      <c r="D466" s="94">
        <v>13</v>
      </c>
      <c r="E466" s="68" t="s">
        <v>457</v>
      </c>
      <c r="F466" s="69" t="s">
        <v>142</v>
      </c>
      <c r="G466" s="71">
        <v>10</v>
      </c>
    </row>
    <row r="467" spans="1:7" ht="47.25" x14ac:dyDescent="0.25">
      <c r="A467" s="92" t="s">
        <v>458</v>
      </c>
      <c r="B467" s="93">
        <v>917</v>
      </c>
      <c r="C467" s="94">
        <v>1</v>
      </c>
      <c r="D467" s="94">
        <v>13</v>
      </c>
      <c r="E467" s="68" t="s">
        <v>459</v>
      </c>
      <c r="F467" s="69" t="s">
        <v>142</v>
      </c>
      <c r="G467" s="71">
        <v>10</v>
      </c>
    </row>
    <row r="468" spans="1:7" x14ac:dyDescent="0.25">
      <c r="A468" s="92" t="s">
        <v>460</v>
      </c>
      <c r="B468" s="93">
        <v>917</v>
      </c>
      <c r="C468" s="94">
        <v>1</v>
      </c>
      <c r="D468" s="94">
        <v>13</v>
      </c>
      <c r="E468" s="68" t="s">
        <v>461</v>
      </c>
      <c r="F468" s="69" t="s">
        <v>142</v>
      </c>
      <c r="G468" s="71">
        <v>10</v>
      </c>
    </row>
    <row r="469" spans="1:7" ht="31.5" x14ac:dyDescent="0.25">
      <c r="A469" s="92" t="s">
        <v>149</v>
      </c>
      <c r="B469" s="93">
        <v>917</v>
      </c>
      <c r="C469" s="94">
        <v>1</v>
      </c>
      <c r="D469" s="94">
        <v>13</v>
      </c>
      <c r="E469" s="68" t="s">
        <v>461</v>
      </c>
      <c r="F469" s="69" t="s">
        <v>150</v>
      </c>
      <c r="G469" s="71">
        <v>10</v>
      </c>
    </row>
    <row r="470" spans="1:7" ht="47.25" x14ac:dyDescent="0.25">
      <c r="A470" s="92" t="s">
        <v>462</v>
      </c>
      <c r="B470" s="93">
        <v>917</v>
      </c>
      <c r="C470" s="94">
        <v>1</v>
      </c>
      <c r="D470" s="94">
        <v>13</v>
      </c>
      <c r="E470" s="68" t="s">
        <v>463</v>
      </c>
      <c r="F470" s="69" t="s">
        <v>142</v>
      </c>
      <c r="G470" s="71">
        <v>103.5</v>
      </c>
    </row>
    <row r="471" spans="1:7" ht="47.25" x14ac:dyDescent="0.25">
      <c r="A471" s="92" t="s">
        <v>478</v>
      </c>
      <c r="B471" s="93">
        <v>917</v>
      </c>
      <c r="C471" s="94">
        <v>1</v>
      </c>
      <c r="D471" s="94">
        <v>13</v>
      </c>
      <c r="E471" s="68" t="s">
        <v>479</v>
      </c>
      <c r="F471" s="69" t="s">
        <v>142</v>
      </c>
      <c r="G471" s="71">
        <v>33.5</v>
      </c>
    </row>
    <row r="472" spans="1:7" ht="63" x14ac:dyDescent="0.25">
      <c r="A472" s="92" t="s">
        <v>480</v>
      </c>
      <c r="B472" s="93">
        <v>917</v>
      </c>
      <c r="C472" s="94">
        <v>1</v>
      </c>
      <c r="D472" s="94">
        <v>13</v>
      </c>
      <c r="E472" s="68" t="s">
        <v>481</v>
      </c>
      <c r="F472" s="69" t="s">
        <v>142</v>
      </c>
      <c r="G472" s="71">
        <v>33.5</v>
      </c>
    </row>
    <row r="473" spans="1:7" ht="31.5" x14ac:dyDescent="0.25">
      <c r="A473" s="92" t="s">
        <v>482</v>
      </c>
      <c r="B473" s="93">
        <v>917</v>
      </c>
      <c r="C473" s="94">
        <v>1</v>
      </c>
      <c r="D473" s="94">
        <v>13</v>
      </c>
      <c r="E473" s="68" t="s">
        <v>483</v>
      </c>
      <c r="F473" s="69" t="s">
        <v>142</v>
      </c>
      <c r="G473" s="71">
        <v>30.5</v>
      </c>
    </row>
    <row r="474" spans="1:7" ht="31.5" x14ac:dyDescent="0.25">
      <c r="A474" s="92" t="s">
        <v>149</v>
      </c>
      <c r="B474" s="93">
        <v>917</v>
      </c>
      <c r="C474" s="94">
        <v>1</v>
      </c>
      <c r="D474" s="94">
        <v>13</v>
      </c>
      <c r="E474" s="68" t="s">
        <v>483</v>
      </c>
      <c r="F474" s="69" t="s">
        <v>150</v>
      </c>
      <c r="G474" s="71">
        <v>30.5</v>
      </c>
    </row>
    <row r="475" spans="1:7" x14ac:dyDescent="0.25">
      <c r="A475" s="92" t="s">
        <v>484</v>
      </c>
      <c r="B475" s="93">
        <v>917</v>
      </c>
      <c r="C475" s="94">
        <v>1</v>
      </c>
      <c r="D475" s="94">
        <v>13</v>
      </c>
      <c r="E475" s="68" t="s">
        <v>485</v>
      </c>
      <c r="F475" s="69" t="s">
        <v>142</v>
      </c>
      <c r="G475" s="71">
        <v>3</v>
      </c>
    </row>
    <row r="476" spans="1:7" ht="31.5" x14ac:dyDescent="0.25">
      <c r="A476" s="92" t="s">
        <v>149</v>
      </c>
      <c r="B476" s="93">
        <v>917</v>
      </c>
      <c r="C476" s="94">
        <v>1</v>
      </c>
      <c r="D476" s="94">
        <v>13</v>
      </c>
      <c r="E476" s="68" t="s">
        <v>485</v>
      </c>
      <c r="F476" s="69" t="s">
        <v>150</v>
      </c>
      <c r="G476" s="71">
        <v>3</v>
      </c>
    </row>
    <row r="477" spans="1:7" ht="31.5" x14ac:dyDescent="0.25">
      <c r="A477" s="92" t="s">
        <v>486</v>
      </c>
      <c r="B477" s="93">
        <v>917</v>
      </c>
      <c r="C477" s="94">
        <v>1</v>
      </c>
      <c r="D477" s="94">
        <v>13</v>
      </c>
      <c r="E477" s="68" t="s">
        <v>487</v>
      </c>
      <c r="F477" s="69" t="s">
        <v>142</v>
      </c>
      <c r="G477" s="71">
        <v>70</v>
      </c>
    </row>
    <row r="478" spans="1:7" ht="47.25" x14ac:dyDescent="0.25">
      <c r="A478" s="92" t="s">
        <v>488</v>
      </c>
      <c r="B478" s="93">
        <v>917</v>
      </c>
      <c r="C478" s="94">
        <v>1</v>
      </c>
      <c r="D478" s="94">
        <v>13</v>
      </c>
      <c r="E478" s="68" t="s">
        <v>489</v>
      </c>
      <c r="F478" s="69" t="s">
        <v>142</v>
      </c>
      <c r="G478" s="71">
        <v>70</v>
      </c>
    </row>
    <row r="479" spans="1:7" ht="47.25" x14ac:dyDescent="0.25">
      <c r="A479" s="92" t="s">
        <v>490</v>
      </c>
      <c r="B479" s="93">
        <v>917</v>
      </c>
      <c r="C479" s="94">
        <v>1</v>
      </c>
      <c r="D479" s="94">
        <v>13</v>
      </c>
      <c r="E479" s="68" t="s">
        <v>491</v>
      </c>
      <c r="F479" s="69" t="s">
        <v>142</v>
      </c>
      <c r="G479" s="71">
        <v>30.8</v>
      </c>
    </row>
    <row r="480" spans="1:7" ht="31.5" x14ac:dyDescent="0.25">
      <c r="A480" s="92" t="s">
        <v>149</v>
      </c>
      <c r="B480" s="93">
        <v>917</v>
      </c>
      <c r="C480" s="94">
        <v>1</v>
      </c>
      <c r="D480" s="94">
        <v>13</v>
      </c>
      <c r="E480" s="68" t="s">
        <v>491</v>
      </c>
      <c r="F480" s="69" t="s">
        <v>150</v>
      </c>
      <c r="G480" s="71">
        <v>30.8</v>
      </c>
    </row>
    <row r="481" spans="1:7" ht="47.25" x14ac:dyDescent="0.25">
      <c r="A481" s="92" t="s">
        <v>492</v>
      </c>
      <c r="B481" s="93">
        <v>917</v>
      </c>
      <c r="C481" s="94">
        <v>1</v>
      </c>
      <c r="D481" s="94">
        <v>13</v>
      </c>
      <c r="E481" s="68" t="s">
        <v>493</v>
      </c>
      <c r="F481" s="69" t="s">
        <v>142</v>
      </c>
      <c r="G481" s="71">
        <v>9.1999999999999993</v>
      </c>
    </row>
    <row r="482" spans="1:7" ht="31.5" x14ac:dyDescent="0.25">
      <c r="A482" s="92" t="s">
        <v>149</v>
      </c>
      <c r="B482" s="93">
        <v>917</v>
      </c>
      <c r="C482" s="94">
        <v>1</v>
      </c>
      <c r="D482" s="94">
        <v>13</v>
      </c>
      <c r="E482" s="68" t="s">
        <v>493</v>
      </c>
      <c r="F482" s="69" t="s">
        <v>150</v>
      </c>
      <c r="G482" s="71">
        <v>9.1999999999999993</v>
      </c>
    </row>
    <row r="483" spans="1:7" ht="78.75" x14ac:dyDescent="0.25">
      <c r="A483" s="92" t="s">
        <v>494</v>
      </c>
      <c r="B483" s="93">
        <v>917</v>
      </c>
      <c r="C483" s="94">
        <v>1</v>
      </c>
      <c r="D483" s="94">
        <v>13</v>
      </c>
      <c r="E483" s="68" t="s">
        <v>495</v>
      </c>
      <c r="F483" s="69" t="s">
        <v>142</v>
      </c>
      <c r="G483" s="71">
        <v>5</v>
      </c>
    </row>
    <row r="484" spans="1:7" ht="31.5" x14ac:dyDescent="0.25">
      <c r="A484" s="92" t="s">
        <v>149</v>
      </c>
      <c r="B484" s="93">
        <v>917</v>
      </c>
      <c r="C484" s="94">
        <v>1</v>
      </c>
      <c r="D484" s="94">
        <v>13</v>
      </c>
      <c r="E484" s="68" t="s">
        <v>495</v>
      </c>
      <c r="F484" s="69" t="s">
        <v>150</v>
      </c>
      <c r="G484" s="71">
        <v>5</v>
      </c>
    </row>
    <row r="485" spans="1:7" ht="47.25" x14ac:dyDescent="0.25">
      <c r="A485" s="92" t="s">
        <v>496</v>
      </c>
      <c r="B485" s="93">
        <v>917</v>
      </c>
      <c r="C485" s="94">
        <v>1</v>
      </c>
      <c r="D485" s="94">
        <v>13</v>
      </c>
      <c r="E485" s="68" t="s">
        <v>497</v>
      </c>
      <c r="F485" s="69" t="s">
        <v>142</v>
      </c>
      <c r="G485" s="71">
        <v>10</v>
      </c>
    </row>
    <row r="486" spans="1:7" ht="31.5" x14ac:dyDescent="0.25">
      <c r="A486" s="92" t="s">
        <v>149</v>
      </c>
      <c r="B486" s="93">
        <v>917</v>
      </c>
      <c r="C486" s="94">
        <v>1</v>
      </c>
      <c r="D486" s="94">
        <v>13</v>
      </c>
      <c r="E486" s="68" t="s">
        <v>497</v>
      </c>
      <c r="F486" s="69" t="s">
        <v>150</v>
      </c>
      <c r="G486" s="71">
        <v>10</v>
      </c>
    </row>
    <row r="487" spans="1:7" ht="46.5" customHeight="1" x14ac:dyDescent="0.25">
      <c r="A487" s="92" t="s">
        <v>498</v>
      </c>
      <c r="B487" s="93">
        <v>917</v>
      </c>
      <c r="C487" s="94">
        <v>1</v>
      </c>
      <c r="D487" s="94">
        <v>13</v>
      </c>
      <c r="E487" s="68" t="s">
        <v>499</v>
      </c>
      <c r="F487" s="69" t="s">
        <v>142</v>
      </c>
      <c r="G487" s="71">
        <v>15</v>
      </c>
    </row>
    <row r="488" spans="1:7" ht="31.5" x14ac:dyDescent="0.25">
      <c r="A488" s="92" t="s">
        <v>149</v>
      </c>
      <c r="B488" s="93">
        <v>917</v>
      </c>
      <c r="C488" s="94">
        <v>1</v>
      </c>
      <c r="D488" s="94">
        <v>13</v>
      </c>
      <c r="E488" s="68" t="s">
        <v>499</v>
      </c>
      <c r="F488" s="69" t="s">
        <v>150</v>
      </c>
      <c r="G488" s="71">
        <v>15</v>
      </c>
    </row>
    <row r="489" spans="1:7" x14ac:dyDescent="0.25">
      <c r="A489" s="92" t="s">
        <v>603</v>
      </c>
      <c r="B489" s="93">
        <v>917</v>
      </c>
      <c r="C489" s="94">
        <v>1</v>
      </c>
      <c r="D489" s="94">
        <v>13</v>
      </c>
      <c r="E489" s="68" t="s">
        <v>604</v>
      </c>
      <c r="F489" s="69" t="s">
        <v>142</v>
      </c>
      <c r="G489" s="71">
        <v>370.2</v>
      </c>
    </row>
    <row r="490" spans="1:7" ht="47.25" x14ac:dyDescent="0.25">
      <c r="A490" s="92" t="s">
        <v>639</v>
      </c>
      <c r="B490" s="93">
        <v>917</v>
      </c>
      <c r="C490" s="94">
        <v>1</v>
      </c>
      <c r="D490" s="94">
        <v>13</v>
      </c>
      <c r="E490" s="68" t="s">
        <v>640</v>
      </c>
      <c r="F490" s="69" t="s">
        <v>142</v>
      </c>
      <c r="G490" s="71">
        <v>370.2</v>
      </c>
    </row>
    <row r="491" spans="1:7" ht="47.25" x14ac:dyDescent="0.25">
      <c r="A491" s="92" t="s">
        <v>641</v>
      </c>
      <c r="B491" s="93">
        <v>917</v>
      </c>
      <c r="C491" s="94">
        <v>1</v>
      </c>
      <c r="D491" s="94">
        <v>13</v>
      </c>
      <c r="E491" s="68" t="s">
        <v>642</v>
      </c>
      <c r="F491" s="69" t="s">
        <v>142</v>
      </c>
      <c r="G491" s="71">
        <v>370.2</v>
      </c>
    </row>
    <row r="492" spans="1:7" ht="18.75" customHeight="1" x14ac:dyDescent="0.25">
      <c r="A492" s="92" t="s">
        <v>643</v>
      </c>
      <c r="B492" s="93">
        <v>917</v>
      </c>
      <c r="C492" s="94">
        <v>1</v>
      </c>
      <c r="D492" s="94">
        <v>13</v>
      </c>
      <c r="E492" s="68" t="s">
        <v>644</v>
      </c>
      <c r="F492" s="69" t="s">
        <v>142</v>
      </c>
      <c r="G492" s="71">
        <v>370.2</v>
      </c>
    </row>
    <row r="493" spans="1:7" ht="31.5" x14ac:dyDescent="0.25">
      <c r="A493" s="92" t="s">
        <v>149</v>
      </c>
      <c r="B493" s="93">
        <v>917</v>
      </c>
      <c r="C493" s="94">
        <v>1</v>
      </c>
      <c r="D493" s="94">
        <v>13</v>
      </c>
      <c r="E493" s="68" t="s">
        <v>644</v>
      </c>
      <c r="F493" s="69" t="s">
        <v>150</v>
      </c>
      <c r="G493" s="71">
        <v>370.2</v>
      </c>
    </row>
    <row r="494" spans="1:7" x14ac:dyDescent="0.25">
      <c r="A494" s="92" t="s">
        <v>650</v>
      </c>
      <c r="B494" s="93">
        <v>917</v>
      </c>
      <c r="C494" s="94">
        <v>2</v>
      </c>
      <c r="D494" s="94">
        <v>0</v>
      </c>
      <c r="E494" s="68" t="s">
        <v>142</v>
      </c>
      <c r="F494" s="69" t="s">
        <v>142</v>
      </c>
      <c r="G494" s="71">
        <v>80</v>
      </c>
    </row>
    <row r="495" spans="1:7" x14ac:dyDescent="0.25">
      <c r="A495" s="92" t="s">
        <v>636</v>
      </c>
      <c r="B495" s="93">
        <v>917</v>
      </c>
      <c r="C495" s="94">
        <v>2</v>
      </c>
      <c r="D495" s="94">
        <v>4</v>
      </c>
      <c r="E495" s="68" t="s">
        <v>142</v>
      </c>
      <c r="F495" s="69" t="s">
        <v>142</v>
      </c>
      <c r="G495" s="71">
        <v>80</v>
      </c>
    </row>
    <row r="496" spans="1:7" x14ac:dyDescent="0.25">
      <c r="A496" s="92" t="s">
        <v>603</v>
      </c>
      <c r="B496" s="93">
        <v>917</v>
      </c>
      <c r="C496" s="94">
        <v>2</v>
      </c>
      <c r="D496" s="94">
        <v>4</v>
      </c>
      <c r="E496" s="68" t="s">
        <v>604</v>
      </c>
      <c r="F496" s="69" t="s">
        <v>142</v>
      </c>
      <c r="G496" s="71">
        <v>80</v>
      </c>
    </row>
    <row r="497" spans="1:7" ht="31.5" x14ac:dyDescent="0.25">
      <c r="A497" s="92" t="s">
        <v>632</v>
      </c>
      <c r="B497" s="93">
        <v>917</v>
      </c>
      <c r="C497" s="94">
        <v>2</v>
      </c>
      <c r="D497" s="94">
        <v>4</v>
      </c>
      <c r="E497" s="68" t="s">
        <v>633</v>
      </c>
      <c r="F497" s="69" t="s">
        <v>142</v>
      </c>
      <c r="G497" s="71">
        <v>80</v>
      </c>
    </row>
    <row r="498" spans="1:7" ht="63" x14ac:dyDescent="0.25">
      <c r="A498" s="92" t="s">
        <v>634</v>
      </c>
      <c r="B498" s="93">
        <v>917</v>
      </c>
      <c r="C498" s="94">
        <v>2</v>
      </c>
      <c r="D498" s="94">
        <v>4</v>
      </c>
      <c r="E498" s="68" t="s">
        <v>635</v>
      </c>
      <c r="F498" s="69" t="s">
        <v>142</v>
      </c>
      <c r="G498" s="71">
        <v>80</v>
      </c>
    </row>
    <row r="499" spans="1:7" ht="31.5" x14ac:dyDescent="0.25">
      <c r="A499" s="92" t="s">
        <v>149</v>
      </c>
      <c r="B499" s="93">
        <v>917</v>
      </c>
      <c r="C499" s="94">
        <v>2</v>
      </c>
      <c r="D499" s="94">
        <v>4</v>
      </c>
      <c r="E499" s="68" t="s">
        <v>635</v>
      </c>
      <c r="F499" s="69" t="s">
        <v>150</v>
      </c>
      <c r="G499" s="71">
        <v>80</v>
      </c>
    </row>
    <row r="500" spans="1:7" x14ac:dyDescent="0.25">
      <c r="A500" s="92" t="s">
        <v>652</v>
      </c>
      <c r="B500" s="93">
        <v>917</v>
      </c>
      <c r="C500" s="94">
        <v>4</v>
      </c>
      <c r="D500" s="94">
        <v>0</v>
      </c>
      <c r="E500" s="68" t="s">
        <v>142</v>
      </c>
      <c r="F500" s="69" t="s">
        <v>142</v>
      </c>
      <c r="G500" s="71">
        <v>2117.9</v>
      </c>
    </row>
    <row r="501" spans="1:7" x14ac:dyDescent="0.25">
      <c r="A501" s="92" t="s">
        <v>314</v>
      </c>
      <c r="B501" s="93">
        <v>917</v>
      </c>
      <c r="C501" s="94">
        <v>4</v>
      </c>
      <c r="D501" s="94">
        <v>5</v>
      </c>
      <c r="E501" s="68" t="s">
        <v>142</v>
      </c>
      <c r="F501" s="69" t="s">
        <v>142</v>
      </c>
      <c r="G501" s="71">
        <v>2003.3</v>
      </c>
    </row>
    <row r="502" spans="1:7" ht="46.5" customHeight="1" x14ac:dyDescent="0.25">
      <c r="A502" s="92" t="s">
        <v>295</v>
      </c>
      <c r="B502" s="93">
        <v>917</v>
      </c>
      <c r="C502" s="94">
        <v>4</v>
      </c>
      <c r="D502" s="94">
        <v>5</v>
      </c>
      <c r="E502" s="68" t="s">
        <v>296</v>
      </c>
      <c r="F502" s="69" t="s">
        <v>142</v>
      </c>
      <c r="G502" s="71">
        <v>2003.3</v>
      </c>
    </row>
    <row r="503" spans="1:7" ht="47.25" x14ac:dyDescent="0.25">
      <c r="A503" s="92" t="s">
        <v>308</v>
      </c>
      <c r="B503" s="93">
        <v>917</v>
      </c>
      <c r="C503" s="94">
        <v>4</v>
      </c>
      <c r="D503" s="94">
        <v>5</v>
      </c>
      <c r="E503" s="68" t="s">
        <v>309</v>
      </c>
      <c r="F503" s="69" t="s">
        <v>142</v>
      </c>
      <c r="G503" s="71">
        <v>2003.3</v>
      </c>
    </row>
    <row r="504" spans="1:7" ht="31.5" x14ac:dyDescent="0.25">
      <c r="A504" s="92" t="s">
        <v>310</v>
      </c>
      <c r="B504" s="93">
        <v>917</v>
      </c>
      <c r="C504" s="94">
        <v>4</v>
      </c>
      <c r="D504" s="94">
        <v>5</v>
      </c>
      <c r="E504" s="68" t="s">
        <v>311</v>
      </c>
      <c r="F504" s="69" t="s">
        <v>142</v>
      </c>
      <c r="G504" s="71">
        <v>2003.3</v>
      </c>
    </row>
    <row r="505" spans="1:7" ht="78.75" x14ac:dyDescent="0.25">
      <c r="A505" s="92" t="s">
        <v>312</v>
      </c>
      <c r="B505" s="93">
        <v>917</v>
      </c>
      <c r="C505" s="94">
        <v>4</v>
      </c>
      <c r="D505" s="94">
        <v>5</v>
      </c>
      <c r="E505" s="68" t="s">
        <v>313</v>
      </c>
      <c r="F505" s="69" t="s">
        <v>142</v>
      </c>
      <c r="G505" s="71">
        <v>2003.3</v>
      </c>
    </row>
    <row r="506" spans="1:7" ht="31.5" x14ac:dyDescent="0.25">
      <c r="A506" s="92" t="s">
        <v>149</v>
      </c>
      <c r="B506" s="93">
        <v>917</v>
      </c>
      <c r="C506" s="94">
        <v>4</v>
      </c>
      <c r="D506" s="94">
        <v>5</v>
      </c>
      <c r="E506" s="68" t="s">
        <v>313</v>
      </c>
      <c r="F506" s="69" t="s">
        <v>150</v>
      </c>
      <c r="G506" s="71">
        <v>2003.3</v>
      </c>
    </row>
    <row r="507" spans="1:7" x14ac:dyDescent="0.25">
      <c r="A507" s="92" t="s">
        <v>333</v>
      </c>
      <c r="B507" s="93">
        <v>917</v>
      </c>
      <c r="C507" s="94">
        <v>4</v>
      </c>
      <c r="D507" s="94">
        <v>12</v>
      </c>
      <c r="E507" s="68" t="s">
        <v>142</v>
      </c>
      <c r="F507" s="69" t="s">
        <v>142</v>
      </c>
      <c r="G507" s="71">
        <v>114.6</v>
      </c>
    </row>
    <row r="508" spans="1:7" ht="63" x14ac:dyDescent="0.25">
      <c r="A508" s="92" t="s">
        <v>506</v>
      </c>
      <c r="B508" s="93">
        <v>917</v>
      </c>
      <c r="C508" s="94">
        <v>4</v>
      </c>
      <c r="D508" s="94">
        <v>12</v>
      </c>
      <c r="E508" s="68" t="s">
        <v>507</v>
      </c>
      <c r="F508" s="69" t="s">
        <v>142</v>
      </c>
      <c r="G508" s="71">
        <v>114.6</v>
      </c>
    </row>
    <row r="509" spans="1:7" ht="30" customHeight="1" x14ac:dyDescent="0.25">
      <c r="A509" s="92" t="s">
        <v>551</v>
      </c>
      <c r="B509" s="93">
        <v>917</v>
      </c>
      <c r="C509" s="94">
        <v>4</v>
      </c>
      <c r="D509" s="94">
        <v>12</v>
      </c>
      <c r="E509" s="68" t="s">
        <v>552</v>
      </c>
      <c r="F509" s="69" t="s">
        <v>142</v>
      </c>
      <c r="G509" s="71">
        <v>114.6</v>
      </c>
    </row>
    <row r="510" spans="1:7" ht="31.5" x14ac:dyDescent="0.25">
      <c r="A510" s="92" t="s">
        <v>553</v>
      </c>
      <c r="B510" s="93">
        <v>917</v>
      </c>
      <c r="C510" s="94">
        <v>4</v>
      </c>
      <c r="D510" s="94">
        <v>12</v>
      </c>
      <c r="E510" s="68" t="s">
        <v>554</v>
      </c>
      <c r="F510" s="69" t="s">
        <v>142</v>
      </c>
      <c r="G510" s="71">
        <v>44.6</v>
      </c>
    </row>
    <row r="511" spans="1:7" ht="31.5" x14ac:dyDescent="0.25">
      <c r="A511" s="92" t="s">
        <v>555</v>
      </c>
      <c r="B511" s="93">
        <v>917</v>
      </c>
      <c r="C511" s="94">
        <v>4</v>
      </c>
      <c r="D511" s="94">
        <v>12</v>
      </c>
      <c r="E511" s="68" t="s">
        <v>556</v>
      </c>
      <c r="F511" s="69" t="s">
        <v>142</v>
      </c>
      <c r="G511" s="71">
        <v>20</v>
      </c>
    </row>
    <row r="512" spans="1:7" ht="31.5" x14ac:dyDescent="0.25">
      <c r="A512" s="92" t="s">
        <v>149</v>
      </c>
      <c r="B512" s="93">
        <v>917</v>
      </c>
      <c r="C512" s="94">
        <v>4</v>
      </c>
      <c r="D512" s="94">
        <v>12</v>
      </c>
      <c r="E512" s="68" t="s">
        <v>556</v>
      </c>
      <c r="F512" s="69" t="s">
        <v>150</v>
      </c>
      <c r="G512" s="71">
        <v>20</v>
      </c>
    </row>
    <row r="513" spans="1:7" ht="31.5" x14ac:dyDescent="0.25">
      <c r="A513" s="92" t="s">
        <v>557</v>
      </c>
      <c r="B513" s="93">
        <v>917</v>
      </c>
      <c r="C513" s="94">
        <v>4</v>
      </c>
      <c r="D513" s="94">
        <v>12</v>
      </c>
      <c r="E513" s="68" t="s">
        <v>558</v>
      </c>
      <c r="F513" s="69" t="s">
        <v>142</v>
      </c>
      <c r="G513" s="71">
        <v>24.6</v>
      </c>
    </row>
    <row r="514" spans="1:7" ht="31.5" x14ac:dyDescent="0.25">
      <c r="A514" s="92" t="s">
        <v>149</v>
      </c>
      <c r="B514" s="93">
        <v>917</v>
      </c>
      <c r="C514" s="94">
        <v>4</v>
      </c>
      <c r="D514" s="94">
        <v>12</v>
      </c>
      <c r="E514" s="68" t="s">
        <v>558</v>
      </c>
      <c r="F514" s="69" t="s">
        <v>150</v>
      </c>
      <c r="G514" s="71">
        <v>24.6</v>
      </c>
    </row>
    <row r="515" spans="1:7" ht="47.25" x14ac:dyDescent="0.25">
      <c r="A515" s="92" t="s">
        <v>559</v>
      </c>
      <c r="B515" s="93">
        <v>917</v>
      </c>
      <c r="C515" s="94">
        <v>4</v>
      </c>
      <c r="D515" s="94">
        <v>12</v>
      </c>
      <c r="E515" s="68" t="s">
        <v>560</v>
      </c>
      <c r="F515" s="69" t="s">
        <v>142</v>
      </c>
      <c r="G515" s="71">
        <v>5</v>
      </c>
    </row>
    <row r="516" spans="1:7" ht="31.5" x14ac:dyDescent="0.25">
      <c r="A516" s="92" t="s">
        <v>561</v>
      </c>
      <c r="B516" s="93">
        <v>917</v>
      </c>
      <c r="C516" s="94">
        <v>4</v>
      </c>
      <c r="D516" s="94">
        <v>12</v>
      </c>
      <c r="E516" s="68" t="s">
        <v>562</v>
      </c>
      <c r="F516" s="69" t="s">
        <v>142</v>
      </c>
      <c r="G516" s="71">
        <v>5</v>
      </c>
    </row>
    <row r="517" spans="1:7" ht="31.5" x14ac:dyDescent="0.25">
      <c r="A517" s="92" t="s">
        <v>149</v>
      </c>
      <c r="B517" s="93">
        <v>917</v>
      </c>
      <c r="C517" s="94">
        <v>4</v>
      </c>
      <c r="D517" s="94">
        <v>12</v>
      </c>
      <c r="E517" s="68" t="s">
        <v>562</v>
      </c>
      <c r="F517" s="69" t="s">
        <v>150</v>
      </c>
      <c r="G517" s="71">
        <v>5</v>
      </c>
    </row>
    <row r="518" spans="1:7" x14ac:dyDescent="0.25">
      <c r="A518" s="92" t="s">
        <v>760</v>
      </c>
      <c r="B518" s="93">
        <v>917</v>
      </c>
      <c r="C518" s="94">
        <v>4</v>
      </c>
      <c r="D518" s="94">
        <v>12</v>
      </c>
      <c r="E518" s="68" t="s">
        <v>761</v>
      </c>
      <c r="F518" s="69" t="s">
        <v>142</v>
      </c>
      <c r="G518" s="71">
        <v>65</v>
      </c>
    </row>
    <row r="519" spans="1:7" x14ac:dyDescent="0.25">
      <c r="A519" s="92" t="s">
        <v>762</v>
      </c>
      <c r="B519" s="93">
        <v>917</v>
      </c>
      <c r="C519" s="94">
        <v>4</v>
      </c>
      <c r="D519" s="94">
        <v>12</v>
      </c>
      <c r="E519" s="68" t="s">
        <v>763</v>
      </c>
      <c r="F519" s="69" t="s">
        <v>142</v>
      </c>
      <c r="G519" s="71">
        <v>65</v>
      </c>
    </row>
    <row r="520" spans="1:7" ht="31.5" x14ac:dyDescent="0.25">
      <c r="A520" s="92" t="s">
        <v>149</v>
      </c>
      <c r="B520" s="93">
        <v>917</v>
      </c>
      <c r="C520" s="94">
        <v>4</v>
      </c>
      <c r="D520" s="94">
        <v>12</v>
      </c>
      <c r="E520" s="68" t="s">
        <v>763</v>
      </c>
      <c r="F520" s="69" t="s">
        <v>150</v>
      </c>
      <c r="G520" s="71">
        <v>65</v>
      </c>
    </row>
    <row r="521" spans="1:7" x14ac:dyDescent="0.25">
      <c r="A521" s="92" t="s">
        <v>654</v>
      </c>
      <c r="B521" s="93">
        <v>917</v>
      </c>
      <c r="C521" s="94">
        <v>7</v>
      </c>
      <c r="D521" s="94">
        <v>0</v>
      </c>
      <c r="E521" s="68" t="s">
        <v>142</v>
      </c>
      <c r="F521" s="69" t="s">
        <v>142</v>
      </c>
      <c r="G521" s="71">
        <v>408.9</v>
      </c>
    </row>
    <row r="522" spans="1:7" ht="31.5" x14ac:dyDescent="0.25">
      <c r="A522" s="92" t="s">
        <v>158</v>
      </c>
      <c r="B522" s="93">
        <v>917</v>
      </c>
      <c r="C522" s="94">
        <v>7</v>
      </c>
      <c r="D522" s="94">
        <v>5</v>
      </c>
      <c r="E522" s="68" t="s">
        <v>142</v>
      </c>
      <c r="F522" s="69" t="s">
        <v>142</v>
      </c>
      <c r="G522" s="71">
        <v>158.9</v>
      </c>
    </row>
    <row r="523" spans="1:7" ht="47.25" x14ac:dyDescent="0.25">
      <c r="A523" s="92" t="s">
        <v>403</v>
      </c>
      <c r="B523" s="93">
        <v>917</v>
      </c>
      <c r="C523" s="94">
        <v>7</v>
      </c>
      <c r="D523" s="94">
        <v>5</v>
      </c>
      <c r="E523" s="68" t="s">
        <v>404</v>
      </c>
      <c r="F523" s="69" t="s">
        <v>142</v>
      </c>
      <c r="G523" s="71">
        <v>158.9</v>
      </c>
    </row>
    <row r="524" spans="1:7" ht="31.5" x14ac:dyDescent="0.25">
      <c r="A524" s="92" t="s">
        <v>405</v>
      </c>
      <c r="B524" s="93">
        <v>917</v>
      </c>
      <c r="C524" s="94">
        <v>7</v>
      </c>
      <c r="D524" s="94">
        <v>5</v>
      </c>
      <c r="E524" s="68" t="s">
        <v>406</v>
      </c>
      <c r="F524" s="69" t="s">
        <v>142</v>
      </c>
      <c r="G524" s="71">
        <v>158.9</v>
      </c>
    </row>
    <row r="525" spans="1:7" ht="47.25" x14ac:dyDescent="0.25">
      <c r="A525" s="92" t="s">
        <v>407</v>
      </c>
      <c r="B525" s="93">
        <v>917</v>
      </c>
      <c r="C525" s="94">
        <v>7</v>
      </c>
      <c r="D525" s="94">
        <v>5</v>
      </c>
      <c r="E525" s="68" t="s">
        <v>408</v>
      </c>
      <c r="F525" s="69" t="s">
        <v>142</v>
      </c>
      <c r="G525" s="71">
        <v>149.4</v>
      </c>
    </row>
    <row r="526" spans="1:7" ht="31.5" x14ac:dyDescent="0.25">
      <c r="A526" s="92" t="s">
        <v>409</v>
      </c>
      <c r="B526" s="93">
        <v>917</v>
      </c>
      <c r="C526" s="94">
        <v>7</v>
      </c>
      <c r="D526" s="94">
        <v>5</v>
      </c>
      <c r="E526" s="68" t="s">
        <v>410</v>
      </c>
      <c r="F526" s="69" t="s">
        <v>142</v>
      </c>
      <c r="G526" s="71">
        <v>10</v>
      </c>
    </row>
    <row r="527" spans="1:7" ht="31.5" x14ac:dyDescent="0.25">
      <c r="A527" s="92" t="s">
        <v>149</v>
      </c>
      <c r="B527" s="93">
        <v>917</v>
      </c>
      <c r="C527" s="94">
        <v>7</v>
      </c>
      <c r="D527" s="94">
        <v>5</v>
      </c>
      <c r="E527" s="68" t="s">
        <v>410</v>
      </c>
      <c r="F527" s="69" t="s">
        <v>150</v>
      </c>
      <c r="G527" s="71">
        <v>10</v>
      </c>
    </row>
    <row r="528" spans="1:7" ht="30.75" customHeight="1" x14ac:dyDescent="0.25">
      <c r="A528" s="92" t="s">
        <v>411</v>
      </c>
      <c r="B528" s="93">
        <v>917</v>
      </c>
      <c r="C528" s="94">
        <v>7</v>
      </c>
      <c r="D528" s="94">
        <v>5</v>
      </c>
      <c r="E528" s="68" t="s">
        <v>412</v>
      </c>
      <c r="F528" s="69" t="s">
        <v>142</v>
      </c>
      <c r="G528" s="71">
        <v>121.7</v>
      </c>
    </row>
    <row r="529" spans="1:7" ht="31.5" x14ac:dyDescent="0.25">
      <c r="A529" s="92" t="s">
        <v>149</v>
      </c>
      <c r="B529" s="93">
        <v>917</v>
      </c>
      <c r="C529" s="94">
        <v>7</v>
      </c>
      <c r="D529" s="94">
        <v>5</v>
      </c>
      <c r="E529" s="68" t="s">
        <v>412</v>
      </c>
      <c r="F529" s="69" t="s">
        <v>150</v>
      </c>
      <c r="G529" s="71">
        <v>121.7</v>
      </c>
    </row>
    <row r="530" spans="1:7" ht="47.25" x14ac:dyDescent="0.25">
      <c r="A530" s="92" t="s">
        <v>413</v>
      </c>
      <c r="B530" s="93">
        <v>917</v>
      </c>
      <c r="C530" s="94">
        <v>7</v>
      </c>
      <c r="D530" s="94">
        <v>5</v>
      </c>
      <c r="E530" s="68" t="s">
        <v>414</v>
      </c>
      <c r="F530" s="69" t="s">
        <v>142</v>
      </c>
      <c r="G530" s="71">
        <v>17.7</v>
      </c>
    </row>
    <row r="531" spans="1:7" ht="31.5" x14ac:dyDescent="0.25">
      <c r="A531" s="92" t="s">
        <v>149</v>
      </c>
      <c r="B531" s="93">
        <v>917</v>
      </c>
      <c r="C531" s="94">
        <v>7</v>
      </c>
      <c r="D531" s="94">
        <v>5</v>
      </c>
      <c r="E531" s="68" t="s">
        <v>414</v>
      </c>
      <c r="F531" s="69" t="s">
        <v>150</v>
      </c>
      <c r="G531" s="71">
        <v>17.7</v>
      </c>
    </row>
    <row r="532" spans="1:7" ht="31.5" x14ac:dyDescent="0.25">
      <c r="A532" s="92" t="s">
        <v>435</v>
      </c>
      <c r="B532" s="93">
        <v>917</v>
      </c>
      <c r="C532" s="94">
        <v>7</v>
      </c>
      <c r="D532" s="94">
        <v>5</v>
      </c>
      <c r="E532" s="68" t="s">
        <v>436</v>
      </c>
      <c r="F532" s="69" t="s">
        <v>142</v>
      </c>
      <c r="G532" s="71">
        <v>9.5</v>
      </c>
    </row>
    <row r="533" spans="1:7" ht="31.5" x14ac:dyDescent="0.25">
      <c r="A533" s="92" t="s">
        <v>156</v>
      </c>
      <c r="B533" s="93">
        <v>917</v>
      </c>
      <c r="C533" s="94">
        <v>7</v>
      </c>
      <c r="D533" s="94">
        <v>5</v>
      </c>
      <c r="E533" s="68" t="s">
        <v>437</v>
      </c>
      <c r="F533" s="69" t="s">
        <v>142</v>
      </c>
      <c r="G533" s="71">
        <v>9.5</v>
      </c>
    </row>
    <row r="534" spans="1:7" ht="31.5" x14ac:dyDescent="0.25">
      <c r="A534" s="92" t="s">
        <v>149</v>
      </c>
      <c r="B534" s="93">
        <v>917</v>
      </c>
      <c r="C534" s="94">
        <v>7</v>
      </c>
      <c r="D534" s="94">
        <v>5</v>
      </c>
      <c r="E534" s="68" t="s">
        <v>437</v>
      </c>
      <c r="F534" s="69" t="s">
        <v>150</v>
      </c>
      <c r="G534" s="71">
        <v>9.5</v>
      </c>
    </row>
    <row r="535" spans="1:7" x14ac:dyDescent="0.25">
      <c r="A535" s="92" t="s">
        <v>245</v>
      </c>
      <c r="B535" s="93">
        <v>917</v>
      </c>
      <c r="C535" s="94">
        <v>7</v>
      </c>
      <c r="D535" s="94">
        <v>7</v>
      </c>
      <c r="E535" s="68" t="s">
        <v>142</v>
      </c>
      <c r="F535" s="69" t="s">
        <v>142</v>
      </c>
      <c r="G535" s="71">
        <v>250</v>
      </c>
    </row>
    <row r="536" spans="1:7" ht="63" x14ac:dyDescent="0.25">
      <c r="A536" s="92" t="s">
        <v>506</v>
      </c>
      <c r="B536" s="93">
        <v>917</v>
      </c>
      <c r="C536" s="94">
        <v>7</v>
      </c>
      <c r="D536" s="94">
        <v>7</v>
      </c>
      <c r="E536" s="68" t="s">
        <v>507</v>
      </c>
      <c r="F536" s="69" t="s">
        <v>142</v>
      </c>
      <c r="G536" s="71">
        <v>250</v>
      </c>
    </row>
    <row r="537" spans="1:7" ht="30.75" customHeight="1" x14ac:dyDescent="0.25">
      <c r="A537" s="92" t="s">
        <v>508</v>
      </c>
      <c r="B537" s="93">
        <v>917</v>
      </c>
      <c r="C537" s="94">
        <v>7</v>
      </c>
      <c r="D537" s="94">
        <v>7</v>
      </c>
      <c r="E537" s="68" t="s">
        <v>509</v>
      </c>
      <c r="F537" s="69" t="s">
        <v>142</v>
      </c>
      <c r="G537" s="71">
        <v>166</v>
      </c>
    </row>
    <row r="538" spans="1:7" ht="47.25" x14ac:dyDescent="0.25">
      <c r="A538" s="92" t="s">
        <v>510</v>
      </c>
      <c r="B538" s="93">
        <v>917</v>
      </c>
      <c r="C538" s="94">
        <v>7</v>
      </c>
      <c r="D538" s="94">
        <v>7</v>
      </c>
      <c r="E538" s="68" t="s">
        <v>511</v>
      </c>
      <c r="F538" s="69" t="s">
        <v>142</v>
      </c>
      <c r="G538" s="71">
        <v>166</v>
      </c>
    </row>
    <row r="539" spans="1:7" ht="47.25" x14ac:dyDescent="0.25">
      <c r="A539" s="92" t="s">
        <v>512</v>
      </c>
      <c r="B539" s="93">
        <v>917</v>
      </c>
      <c r="C539" s="94">
        <v>7</v>
      </c>
      <c r="D539" s="94">
        <v>7</v>
      </c>
      <c r="E539" s="68" t="s">
        <v>513</v>
      </c>
      <c r="F539" s="69" t="s">
        <v>142</v>
      </c>
      <c r="G539" s="71">
        <v>146.1</v>
      </c>
    </row>
    <row r="540" spans="1:7" ht="31.5" x14ac:dyDescent="0.25">
      <c r="A540" s="92" t="s">
        <v>149</v>
      </c>
      <c r="B540" s="93">
        <v>917</v>
      </c>
      <c r="C540" s="94">
        <v>7</v>
      </c>
      <c r="D540" s="94">
        <v>7</v>
      </c>
      <c r="E540" s="68" t="s">
        <v>513</v>
      </c>
      <c r="F540" s="69" t="s">
        <v>150</v>
      </c>
      <c r="G540" s="71">
        <v>146.1</v>
      </c>
    </row>
    <row r="541" spans="1:7" ht="47.25" x14ac:dyDescent="0.25">
      <c r="A541" s="92" t="s">
        <v>514</v>
      </c>
      <c r="B541" s="93">
        <v>917</v>
      </c>
      <c r="C541" s="94">
        <v>7</v>
      </c>
      <c r="D541" s="94">
        <v>7</v>
      </c>
      <c r="E541" s="68" t="s">
        <v>515</v>
      </c>
      <c r="F541" s="69" t="s">
        <v>142</v>
      </c>
      <c r="G541" s="71">
        <v>19.899999999999999</v>
      </c>
    </row>
    <row r="542" spans="1:7" ht="31.5" x14ac:dyDescent="0.25">
      <c r="A542" s="92" t="s">
        <v>149</v>
      </c>
      <c r="B542" s="93">
        <v>917</v>
      </c>
      <c r="C542" s="94">
        <v>7</v>
      </c>
      <c r="D542" s="94">
        <v>7</v>
      </c>
      <c r="E542" s="68" t="s">
        <v>515</v>
      </c>
      <c r="F542" s="69" t="s">
        <v>150</v>
      </c>
      <c r="G542" s="71">
        <v>19.899999999999999</v>
      </c>
    </row>
    <row r="543" spans="1:7" ht="63" x14ac:dyDescent="0.25">
      <c r="A543" s="92" t="s">
        <v>543</v>
      </c>
      <c r="B543" s="93">
        <v>917</v>
      </c>
      <c r="C543" s="94">
        <v>7</v>
      </c>
      <c r="D543" s="94">
        <v>7</v>
      </c>
      <c r="E543" s="68" t="s">
        <v>544</v>
      </c>
      <c r="F543" s="69" t="s">
        <v>142</v>
      </c>
      <c r="G543" s="71">
        <v>84</v>
      </c>
    </row>
    <row r="544" spans="1:7" ht="47.25" x14ac:dyDescent="0.25">
      <c r="A544" s="92" t="s">
        <v>545</v>
      </c>
      <c r="B544" s="93">
        <v>917</v>
      </c>
      <c r="C544" s="94">
        <v>7</v>
      </c>
      <c r="D544" s="94">
        <v>7</v>
      </c>
      <c r="E544" s="68" t="s">
        <v>546</v>
      </c>
      <c r="F544" s="69" t="s">
        <v>142</v>
      </c>
      <c r="G544" s="71">
        <v>84</v>
      </c>
    </row>
    <row r="545" spans="1:7" ht="31.5" x14ac:dyDescent="0.25">
      <c r="A545" s="92" t="s">
        <v>547</v>
      </c>
      <c r="B545" s="93">
        <v>917</v>
      </c>
      <c r="C545" s="94">
        <v>7</v>
      </c>
      <c r="D545" s="94">
        <v>7</v>
      </c>
      <c r="E545" s="68" t="s">
        <v>548</v>
      </c>
      <c r="F545" s="69" t="s">
        <v>142</v>
      </c>
      <c r="G545" s="71">
        <v>48</v>
      </c>
    </row>
    <row r="546" spans="1:7" ht="31.5" x14ac:dyDescent="0.25">
      <c r="A546" s="92" t="s">
        <v>149</v>
      </c>
      <c r="B546" s="93">
        <v>917</v>
      </c>
      <c r="C546" s="94">
        <v>7</v>
      </c>
      <c r="D546" s="94">
        <v>7</v>
      </c>
      <c r="E546" s="68" t="s">
        <v>548</v>
      </c>
      <c r="F546" s="69" t="s">
        <v>150</v>
      </c>
      <c r="G546" s="71">
        <v>48</v>
      </c>
    </row>
    <row r="547" spans="1:7" ht="31.5" x14ac:dyDescent="0.25">
      <c r="A547" s="92" t="s">
        <v>549</v>
      </c>
      <c r="B547" s="93">
        <v>917</v>
      </c>
      <c r="C547" s="94">
        <v>7</v>
      </c>
      <c r="D547" s="94">
        <v>7</v>
      </c>
      <c r="E547" s="68" t="s">
        <v>550</v>
      </c>
      <c r="F547" s="69" t="s">
        <v>142</v>
      </c>
      <c r="G547" s="71">
        <v>36</v>
      </c>
    </row>
    <row r="548" spans="1:7" ht="31.5" x14ac:dyDescent="0.25">
      <c r="A548" s="92" t="s">
        <v>149</v>
      </c>
      <c r="B548" s="93">
        <v>917</v>
      </c>
      <c r="C548" s="94">
        <v>7</v>
      </c>
      <c r="D548" s="94">
        <v>7</v>
      </c>
      <c r="E548" s="68" t="s">
        <v>550</v>
      </c>
      <c r="F548" s="69" t="s">
        <v>150</v>
      </c>
      <c r="G548" s="71">
        <v>36</v>
      </c>
    </row>
    <row r="549" spans="1:7" x14ac:dyDescent="0.25">
      <c r="A549" s="92" t="s">
        <v>656</v>
      </c>
      <c r="B549" s="93">
        <v>917</v>
      </c>
      <c r="C549" s="94">
        <v>9</v>
      </c>
      <c r="D549" s="94">
        <v>0</v>
      </c>
      <c r="E549" s="68" t="s">
        <v>142</v>
      </c>
      <c r="F549" s="69" t="s">
        <v>142</v>
      </c>
      <c r="G549" s="71">
        <v>170</v>
      </c>
    </row>
    <row r="550" spans="1:7" x14ac:dyDescent="0.25">
      <c r="A550" s="92" t="s">
        <v>567</v>
      </c>
      <c r="B550" s="93">
        <v>917</v>
      </c>
      <c r="C550" s="94">
        <v>9</v>
      </c>
      <c r="D550" s="94">
        <v>9</v>
      </c>
      <c r="E550" s="68" t="s">
        <v>142</v>
      </c>
      <c r="F550" s="69" t="s">
        <v>142</v>
      </c>
      <c r="G550" s="71">
        <v>170</v>
      </c>
    </row>
    <row r="551" spans="1:7" ht="47.25" x14ac:dyDescent="0.25">
      <c r="A551" s="92" t="s">
        <v>563</v>
      </c>
      <c r="B551" s="93">
        <v>917</v>
      </c>
      <c r="C551" s="94">
        <v>9</v>
      </c>
      <c r="D551" s="94">
        <v>9</v>
      </c>
      <c r="E551" s="68" t="s">
        <v>564</v>
      </c>
      <c r="F551" s="69" t="s">
        <v>142</v>
      </c>
      <c r="G551" s="71">
        <v>170</v>
      </c>
    </row>
    <row r="552" spans="1:7" ht="47.25" x14ac:dyDescent="0.25">
      <c r="A552" s="92" t="s">
        <v>565</v>
      </c>
      <c r="B552" s="93">
        <v>917</v>
      </c>
      <c r="C552" s="94">
        <v>9</v>
      </c>
      <c r="D552" s="94">
        <v>9</v>
      </c>
      <c r="E552" s="68" t="s">
        <v>566</v>
      </c>
      <c r="F552" s="69" t="s">
        <v>142</v>
      </c>
      <c r="G552" s="71">
        <v>170</v>
      </c>
    </row>
    <row r="553" spans="1:7" ht="31.5" x14ac:dyDescent="0.25">
      <c r="A553" s="92" t="s">
        <v>568</v>
      </c>
      <c r="B553" s="93">
        <v>917</v>
      </c>
      <c r="C553" s="94">
        <v>9</v>
      </c>
      <c r="D553" s="94">
        <v>9</v>
      </c>
      <c r="E553" s="68" t="s">
        <v>569</v>
      </c>
      <c r="F553" s="69" t="s">
        <v>142</v>
      </c>
      <c r="G553" s="71">
        <v>20</v>
      </c>
    </row>
    <row r="554" spans="1:7" ht="31.5" x14ac:dyDescent="0.25">
      <c r="A554" s="92" t="s">
        <v>149</v>
      </c>
      <c r="B554" s="93">
        <v>917</v>
      </c>
      <c r="C554" s="94">
        <v>9</v>
      </c>
      <c r="D554" s="94">
        <v>9</v>
      </c>
      <c r="E554" s="68" t="s">
        <v>569</v>
      </c>
      <c r="F554" s="69" t="s">
        <v>150</v>
      </c>
      <c r="G554" s="71">
        <v>20</v>
      </c>
    </row>
    <row r="555" spans="1:7" ht="31.5" x14ac:dyDescent="0.25">
      <c r="A555" s="92" t="s">
        <v>570</v>
      </c>
      <c r="B555" s="93">
        <v>917</v>
      </c>
      <c r="C555" s="94">
        <v>9</v>
      </c>
      <c r="D555" s="94">
        <v>9</v>
      </c>
      <c r="E555" s="68" t="s">
        <v>571</v>
      </c>
      <c r="F555" s="69" t="s">
        <v>142</v>
      </c>
      <c r="G555" s="71">
        <v>150</v>
      </c>
    </row>
    <row r="556" spans="1:7" ht="31.5" x14ac:dyDescent="0.25">
      <c r="A556" s="92" t="s">
        <v>149</v>
      </c>
      <c r="B556" s="93">
        <v>917</v>
      </c>
      <c r="C556" s="94">
        <v>9</v>
      </c>
      <c r="D556" s="94">
        <v>9</v>
      </c>
      <c r="E556" s="68" t="s">
        <v>571</v>
      </c>
      <c r="F556" s="69" t="s">
        <v>150</v>
      </c>
      <c r="G556" s="71">
        <v>150</v>
      </c>
    </row>
    <row r="557" spans="1:7" x14ac:dyDescent="0.25">
      <c r="A557" s="92" t="s">
        <v>657</v>
      </c>
      <c r="B557" s="93">
        <v>917</v>
      </c>
      <c r="C557" s="94">
        <v>10</v>
      </c>
      <c r="D557" s="94">
        <v>0</v>
      </c>
      <c r="E557" s="68" t="s">
        <v>142</v>
      </c>
      <c r="F557" s="69" t="s">
        <v>142</v>
      </c>
      <c r="G557" s="71">
        <v>8318.7999999999993</v>
      </c>
    </row>
    <row r="558" spans="1:7" x14ac:dyDescent="0.25">
      <c r="A558" s="92" t="s">
        <v>419</v>
      </c>
      <c r="B558" s="93">
        <v>917</v>
      </c>
      <c r="C558" s="94">
        <v>10</v>
      </c>
      <c r="D558" s="94">
        <v>1</v>
      </c>
      <c r="E558" s="68" t="s">
        <v>142</v>
      </c>
      <c r="F558" s="69" t="s">
        <v>142</v>
      </c>
      <c r="G558" s="71">
        <v>6432.1</v>
      </c>
    </row>
    <row r="559" spans="1:7" ht="47.25" x14ac:dyDescent="0.25">
      <c r="A559" s="92" t="s">
        <v>403</v>
      </c>
      <c r="B559" s="93">
        <v>917</v>
      </c>
      <c r="C559" s="94">
        <v>10</v>
      </c>
      <c r="D559" s="94">
        <v>1</v>
      </c>
      <c r="E559" s="68" t="s">
        <v>404</v>
      </c>
      <c r="F559" s="69" t="s">
        <v>142</v>
      </c>
      <c r="G559" s="71">
        <v>6432.1</v>
      </c>
    </row>
    <row r="560" spans="1:7" ht="31.5" x14ac:dyDescent="0.25">
      <c r="A560" s="92" t="s">
        <v>405</v>
      </c>
      <c r="B560" s="93">
        <v>917</v>
      </c>
      <c r="C560" s="94">
        <v>10</v>
      </c>
      <c r="D560" s="94">
        <v>1</v>
      </c>
      <c r="E560" s="68" t="s">
        <v>406</v>
      </c>
      <c r="F560" s="69" t="s">
        <v>142</v>
      </c>
      <c r="G560" s="71">
        <v>6432.1</v>
      </c>
    </row>
    <row r="561" spans="1:7" ht="31.5" x14ac:dyDescent="0.25">
      <c r="A561" s="92" t="s">
        <v>415</v>
      </c>
      <c r="B561" s="93">
        <v>917</v>
      </c>
      <c r="C561" s="94">
        <v>10</v>
      </c>
      <c r="D561" s="94">
        <v>1</v>
      </c>
      <c r="E561" s="68" t="s">
        <v>416</v>
      </c>
      <c r="F561" s="69" t="s">
        <v>142</v>
      </c>
      <c r="G561" s="71">
        <v>6432.1</v>
      </c>
    </row>
    <row r="562" spans="1:7" ht="93.75" customHeight="1" x14ac:dyDescent="0.25">
      <c r="A562" s="92" t="s">
        <v>417</v>
      </c>
      <c r="B562" s="93">
        <v>917</v>
      </c>
      <c r="C562" s="94">
        <v>10</v>
      </c>
      <c r="D562" s="94">
        <v>1</v>
      </c>
      <c r="E562" s="68" t="s">
        <v>418</v>
      </c>
      <c r="F562" s="69" t="s">
        <v>142</v>
      </c>
      <c r="G562" s="71">
        <v>6432.1</v>
      </c>
    </row>
    <row r="563" spans="1:7" x14ac:dyDescent="0.25">
      <c r="A563" s="92" t="s">
        <v>167</v>
      </c>
      <c r="B563" s="93">
        <v>917</v>
      </c>
      <c r="C563" s="94">
        <v>10</v>
      </c>
      <c r="D563" s="94">
        <v>1</v>
      </c>
      <c r="E563" s="68" t="s">
        <v>418</v>
      </c>
      <c r="F563" s="69" t="s">
        <v>168</v>
      </c>
      <c r="G563" s="71">
        <v>6432.1</v>
      </c>
    </row>
    <row r="564" spans="1:7" x14ac:dyDescent="0.25">
      <c r="A564" s="92" t="s">
        <v>332</v>
      </c>
      <c r="B564" s="93">
        <v>917</v>
      </c>
      <c r="C564" s="94">
        <v>10</v>
      </c>
      <c r="D564" s="94">
        <v>3</v>
      </c>
      <c r="E564" s="68" t="s">
        <v>142</v>
      </c>
      <c r="F564" s="69" t="s">
        <v>142</v>
      </c>
      <c r="G564" s="71">
        <v>1692</v>
      </c>
    </row>
    <row r="565" spans="1:7" ht="63" x14ac:dyDescent="0.25">
      <c r="A565" s="92" t="s">
        <v>506</v>
      </c>
      <c r="B565" s="93">
        <v>917</v>
      </c>
      <c r="C565" s="94">
        <v>10</v>
      </c>
      <c r="D565" s="94">
        <v>3</v>
      </c>
      <c r="E565" s="68" t="s">
        <v>507</v>
      </c>
      <c r="F565" s="69" t="s">
        <v>142</v>
      </c>
      <c r="G565" s="71">
        <v>1692</v>
      </c>
    </row>
    <row r="566" spans="1:7" ht="31.5" x14ac:dyDescent="0.25">
      <c r="A566" s="92" t="s">
        <v>535</v>
      </c>
      <c r="B566" s="93">
        <v>917</v>
      </c>
      <c r="C566" s="94">
        <v>10</v>
      </c>
      <c r="D566" s="94">
        <v>3</v>
      </c>
      <c r="E566" s="68" t="s">
        <v>536</v>
      </c>
      <c r="F566" s="69" t="s">
        <v>142</v>
      </c>
      <c r="G566" s="71">
        <v>1692</v>
      </c>
    </row>
    <row r="567" spans="1:7" ht="31.5" x14ac:dyDescent="0.25">
      <c r="A567" s="92" t="s">
        <v>537</v>
      </c>
      <c r="B567" s="93">
        <v>917</v>
      </c>
      <c r="C567" s="94">
        <v>10</v>
      </c>
      <c r="D567" s="94">
        <v>3</v>
      </c>
      <c r="E567" s="68" t="s">
        <v>538</v>
      </c>
      <c r="F567" s="69" t="s">
        <v>142</v>
      </c>
      <c r="G567" s="71">
        <v>1692</v>
      </c>
    </row>
    <row r="568" spans="1:7" ht="63" x14ac:dyDescent="0.25">
      <c r="A568" s="92" t="s">
        <v>539</v>
      </c>
      <c r="B568" s="93">
        <v>917</v>
      </c>
      <c r="C568" s="94">
        <v>10</v>
      </c>
      <c r="D568" s="94">
        <v>3</v>
      </c>
      <c r="E568" s="68" t="s">
        <v>540</v>
      </c>
      <c r="F568" s="69" t="s">
        <v>142</v>
      </c>
      <c r="G568" s="71">
        <v>17.3</v>
      </c>
    </row>
    <row r="569" spans="1:7" x14ac:dyDescent="0.25">
      <c r="A569" s="92" t="s">
        <v>167</v>
      </c>
      <c r="B569" s="93">
        <v>917</v>
      </c>
      <c r="C569" s="94">
        <v>10</v>
      </c>
      <c r="D569" s="94">
        <v>3</v>
      </c>
      <c r="E569" s="68" t="s">
        <v>540</v>
      </c>
      <c r="F569" s="69" t="s">
        <v>168</v>
      </c>
      <c r="G569" s="71">
        <v>17.3</v>
      </c>
    </row>
    <row r="570" spans="1:7" ht="31.5" x14ac:dyDescent="0.25">
      <c r="A570" s="92" t="s">
        <v>541</v>
      </c>
      <c r="B570" s="93">
        <v>917</v>
      </c>
      <c r="C570" s="94">
        <v>10</v>
      </c>
      <c r="D570" s="94">
        <v>3</v>
      </c>
      <c r="E570" s="68" t="s">
        <v>542</v>
      </c>
      <c r="F570" s="69" t="s">
        <v>142</v>
      </c>
      <c r="G570" s="71">
        <v>1674.7</v>
      </c>
    </row>
    <row r="571" spans="1:7" x14ac:dyDescent="0.25">
      <c r="A571" s="92" t="s">
        <v>167</v>
      </c>
      <c r="B571" s="93">
        <v>917</v>
      </c>
      <c r="C571" s="94">
        <v>10</v>
      </c>
      <c r="D571" s="94">
        <v>3</v>
      </c>
      <c r="E571" s="68" t="s">
        <v>542</v>
      </c>
      <c r="F571" s="69" t="s">
        <v>168</v>
      </c>
      <c r="G571" s="71">
        <v>1674.7</v>
      </c>
    </row>
    <row r="572" spans="1:7" x14ac:dyDescent="0.25">
      <c r="A572" s="92" t="s">
        <v>584</v>
      </c>
      <c r="B572" s="93">
        <v>917</v>
      </c>
      <c r="C572" s="94">
        <v>10</v>
      </c>
      <c r="D572" s="94">
        <v>6</v>
      </c>
      <c r="E572" s="68" t="s">
        <v>142</v>
      </c>
      <c r="F572" s="69" t="s">
        <v>142</v>
      </c>
      <c r="G572" s="71">
        <v>194.7</v>
      </c>
    </row>
    <row r="573" spans="1:7" ht="47.25" x14ac:dyDescent="0.25">
      <c r="A573" s="92" t="s">
        <v>572</v>
      </c>
      <c r="B573" s="93">
        <v>917</v>
      </c>
      <c r="C573" s="94">
        <v>10</v>
      </c>
      <c r="D573" s="94">
        <v>6</v>
      </c>
      <c r="E573" s="68" t="s">
        <v>573</v>
      </c>
      <c r="F573" s="69" t="s">
        <v>142</v>
      </c>
      <c r="G573" s="71">
        <v>194.7</v>
      </c>
    </row>
    <row r="574" spans="1:7" ht="45" customHeight="1" x14ac:dyDescent="0.25">
      <c r="A574" s="92" t="s">
        <v>574</v>
      </c>
      <c r="B574" s="93">
        <v>917</v>
      </c>
      <c r="C574" s="94">
        <v>10</v>
      </c>
      <c r="D574" s="94">
        <v>6</v>
      </c>
      <c r="E574" s="68" t="s">
        <v>575</v>
      </c>
      <c r="F574" s="69" t="s">
        <v>142</v>
      </c>
      <c r="G574" s="71">
        <v>5</v>
      </c>
    </row>
    <row r="575" spans="1:7" ht="78.75" x14ac:dyDescent="0.25">
      <c r="A575" s="92" t="s">
        <v>580</v>
      </c>
      <c r="B575" s="93">
        <v>917</v>
      </c>
      <c r="C575" s="94">
        <v>10</v>
      </c>
      <c r="D575" s="94">
        <v>6</v>
      </c>
      <c r="E575" s="68" t="s">
        <v>581</v>
      </c>
      <c r="F575" s="69" t="s">
        <v>142</v>
      </c>
      <c r="G575" s="71">
        <v>5</v>
      </c>
    </row>
    <row r="576" spans="1:7" ht="31.5" x14ac:dyDescent="0.25">
      <c r="A576" s="92" t="s">
        <v>582</v>
      </c>
      <c r="B576" s="93">
        <v>917</v>
      </c>
      <c r="C576" s="94">
        <v>10</v>
      </c>
      <c r="D576" s="94">
        <v>6</v>
      </c>
      <c r="E576" s="68" t="s">
        <v>583</v>
      </c>
      <c r="F576" s="69" t="s">
        <v>142</v>
      </c>
      <c r="G576" s="71">
        <v>5</v>
      </c>
    </row>
    <row r="577" spans="1:7" ht="31.5" x14ac:dyDescent="0.25">
      <c r="A577" s="92" t="s">
        <v>149</v>
      </c>
      <c r="B577" s="93">
        <v>917</v>
      </c>
      <c r="C577" s="94">
        <v>10</v>
      </c>
      <c r="D577" s="94">
        <v>6</v>
      </c>
      <c r="E577" s="68" t="s">
        <v>583</v>
      </c>
      <c r="F577" s="69" t="s">
        <v>150</v>
      </c>
      <c r="G577" s="71">
        <v>5</v>
      </c>
    </row>
    <row r="578" spans="1:7" ht="46.5" customHeight="1" x14ac:dyDescent="0.25">
      <c r="A578" s="92" t="s">
        <v>585</v>
      </c>
      <c r="B578" s="93">
        <v>917</v>
      </c>
      <c r="C578" s="94">
        <v>10</v>
      </c>
      <c r="D578" s="94">
        <v>6</v>
      </c>
      <c r="E578" s="68" t="s">
        <v>586</v>
      </c>
      <c r="F578" s="69" t="s">
        <v>142</v>
      </c>
      <c r="G578" s="71">
        <v>189.7</v>
      </c>
    </row>
    <row r="579" spans="1:7" ht="47.25" x14ac:dyDescent="0.25">
      <c r="A579" s="92" t="s">
        <v>587</v>
      </c>
      <c r="B579" s="93">
        <v>917</v>
      </c>
      <c r="C579" s="94">
        <v>10</v>
      </c>
      <c r="D579" s="94">
        <v>6</v>
      </c>
      <c r="E579" s="68" t="s">
        <v>588</v>
      </c>
      <c r="F579" s="69" t="s">
        <v>142</v>
      </c>
      <c r="G579" s="71">
        <v>189.7</v>
      </c>
    </row>
    <row r="580" spans="1:7" ht="31.5" x14ac:dyDescent="0.25">
      <c r="A580" s="92" t="s">
        <v>589</v>
      </c>
      <c r="B580" s="93">
        <v>917</v>
      </c>
      <c r="C580" s="94">
        <v>10</v>
      </c>
      <c r="D580" s="94">
        <v>6</v>
      </c>
      <c r="E580" s="68" t="s">
        <v>590</v>
      </c>
      <c r="F580" s="69" t="s">
        <v>142</v>
      </c>
      <c r="G580" s="71">
        <v>4.5</v>
      </c>
    </row>
    <row r="581" spans="1:7" ht="31.5" x14ac:dyDescent="0.25">
      <c r="A581" s="92" t="s">
        <v>149</v>
      </c>
      <c r="B581" s="93">
        <v>917</v>
      </c>
      <c r="C581" s="94">
        <v>10</v>
      </c>
      <c r="D581" s="94">
        <v>6</v>
      </c>
      <c r="E581" s="68" t="s">
        <v>590</v>
      </c>
      <c r="F581" s="69" t="s">
        <v>150</v>
      </c>
      <c r="G581" s="71">
        <v>4.5</v>
      </c>
    </row>
    <row r="582" spans="1:7" ht="31.5" x14ac:dyDescent="0.25">
      <c r="A582" s="92" t="s">
        <v>591</v>
      </c>
      <c r="B582" s="93">
        <v>917</v>
      </c>
      <c r="C582" s="94">
        <v>10</v>
      </c>
      <c r="D582" s="94">
        <v>6</v>
      </c>
      <c r="E582" s="68" t="s">
        <v>592</v>
      </c>
      <c r="F582" s="69" t="s">
        <v>142</v>
      </c>
      <c r="G582" s="71">
        <v>11.7</v>
      </c>
    </row>
    <row r="583" spans="1:7" ht="31.5" x14ac:dyDescent="0.25">
      <c r="A583" s="92" t="s">
        <v>149</v>
      </c>
      <c r="B583" s="93">
        <v>917</v>
      </c>
      <c r="C583" s="94">
        <v>10</v>
      </c>
      <c r="D583" s="94">
        <v>6</v>
      </c>
      <c r="E583" s="68" t="s">
        <v>592</v>
      </c>
      <c r="F583" s="69" t="s">
        <v>150</v>
      </c>
      <c r="G583" s="71">
        <v>11.7</v>
      </c>
    </row>
    <row r="584" spans="1:7" ht="31.5" x14ac:dyDescent="0.25">
      <c r="A584" s="92" t="s">
        <v>593</v>
      </c>
      <c r="B584" s="93">
        <v>917</v>
      </c>
      <c r="C584" s="94">
        <v>10</v>
      </c>
      <c r="D584" s="94">
        <v>6</v>
      </c>
      <c r="E584" s="68" t="s">
        <v>594</v>
      </c>
      <c r="F584" s="69" t="s">
        <v>142</v>
      </c>
      <c r="G584" s="71">
        <v>30</v>
      </c>
    </row>
    <row r="585" spans="1:7" ht="31.5" x14ac:dyDescent="0.25">
      <c r="A585" s="92" t="s">
        <v>149</v>
      </c>
      <c r="B585" s="93">
        <v>917</v>
      </c>
      <c r="C585" s="94">
        <v>10</v>
      </c>
      <c r="D585" s="94">
        <v>6</v>
      </c>
      <c r="E585" s="68" t="s">
        <v>594</v>
      </c>
      <c r="F585" s="69" t="s">
        <v>150</v>
      </c>
      <c r="G585" s="71">
        <v>30</v>
      </c>
    </row>
    <row r="586" spans="1:7" ht="31.5" x14ac:dyDescent="0.25">
      <c r="A586" s="92" t="s">
        <v>595</v>
      </c>
      <c r="B586" s="93">
        <v>917</v>
      </c>
      <c r="C586" s="94">
        <v>10</v>
      </c>
      <c r="D586" s="94">
        <v>6</v>
      </c>
      <c r="E586" s="68" t="s">
        <v>596</v>
      </c>
      <c r="F586" s="69" t="s">
        <v>142</v>
      </c>
      <c r="G586" s="71">
        <v>39</v>
      </c>
    </row>
    <row r="587" spans="1:7" ht="31.5" x14ac:dyDescent="0.25">
      <c r="A587" s="92" t="s">
        <v>149</v>
      </c>
      <c r="B587" s="93">
        <v>917</v>
      </c>
      <c r="C587" s="94">
        <v>10</v>
      </c>
      <c r="D587" s="94">
        <v>6</v>
      </c>
      <c r="E587" s="68" t="s">
        <v>596</v>
      </c>
      <c r="F587" s="69" t="s">
        <v>150</v>
      </c>
      <c r="G587" s="71">
        <v>39</v>
      </c>
    </row>
    <row r="588" spans="1:7" ht="31.5" x14ac:dyDescent="0.25">
      <c r="A588" s="92" t="s">
        <v>597</v>
      </c>
      <c r="B588" s="93">
        <v>917</v>
      </c>
      <c r="C588" s="94">
        <v>10</v>
      </c>
      <c r="D588" s="94">
        <v>6</v>
      </c>
      <c r="E588" s="68" t="s">
        <v>598</v>
      </c>
      <c r="F588" s="69" t="s">
        <v>142</v>
      </c>
      <c r="G588" s="71">
        <v>2</v>
      </c>
    </row>
    <row r="589" spans="1:7" ht="31.5" x14ac:dyDescent="0.25">
      <c r="A589" s="92" t="s">
        <v>149</v>
      </c>
      <c r="B589" s="93">
        <v>917</v>
      </c>
      <c r="C589" s="94">
        <v>10</v>
      </c>
      <c r="D589" s="94">
        <v>6</v>
      </c>
      <c r="E589" s="68" t="s">
        <v>598</v>
      </c>
      <c r="F589" s="69" t="s">
        <v>150</v>
      </c>
      <c r="G589" s="71">
        <v>2</v>
      </c>
    </row>
    <row r="590" spans="1:7" ht="31.5" x14ac:dyDescent="0.25">
      <c r="A590" s="92" t="s">
        <v>599</v>
      </c>
      <c r="B590" s="93">
        <v>917</v>
      </c>
      <c r="C590" s="94">
        <v>10</v>
      </c>
      <c r="D590" s="94">
        <v>6</v>
      </c>
      <c r="E590" s="68" t="s">
        <v>600</v>
      </c>
      <c r="F590" s="69" t="s">
        <v>142</v>
      </c>
      <c r="G590" s="71">
        <v>11</v>
      </c>
    </row>
    <row r="591" spans="1:7" ht="31.5" x14ac:dyDescent="0.25">
      <c r="A591" s="92" t="s">
        <v>149</v>
      </c>
      <c r="B591" s="93">
        <v>917</v>
      </c>
      <c r="C591" s="94">
        <v>10</v>
      </c>
      <c r="D591" s="94">
        <v>6</v>
      </c>
      <c r="E591" s="68" t="s">
        <v>600</v>
      </c>
      <c r="F591" s="69" t="s">
        <v>150</v>
      </c>
      <c r="G591" s="71">
        <v>11</v>
      </c>
    </row>
    <row r="592" spans="1:7" ht="78.75" x14ac:dyDescent="0.25">
      <c r="A592" s="92" t="s">
        <v>601</v>
      </c>
      <c r="B592" s="93">
        <v>917</v>
      </c>
      <c r="C592" s="94">
        <v>10</v>
      </c>
      <c r="D592" s="94">
        <v>6</v>
      </c>
      <c r="E592" s="68" t="s">
        <v>602</v>
      </c>
      <c r="F592" s="69" t="s">
        <v>142</v>
      </c>
      <c r="G592" s="71">
        <v>91.5</v>
      </c>
    </row>
    <row r="593" spans="1:7" ht="31.5" x14ac:dyDescent="0.25">
      <c r="A593" s="92" t="s">
        <v>149</v>
      </c>
      <c r="B593" s="93">
        <v>917</v>
      </c>
      <c r="C593" s="94">
        <v>10</v>
      </c>
      <c r="D593" s="94">
        <v>6</v>
      </c>
      <c r="E593" s="68" t="s">
        <v>602</v>
      </c>
      <c r="F593" s="69" t="s">
        <v>150</v>
      </c>
      <c r="G593" s="71">
        <v>91.5</v>
      </c>
    </row>
    <row r="594" spans="1:7" x14ac:dyDescent="0.25">
      <c r="A594" s="92" t="s">
        <v>658</v>
      </c>
      <c r="B594" s="93">
        <v>917</v>
      </c>
      <c r="C594" s="94">
        <v>11</v>
      </c>
      <c r="D594" s="94">
        <v>0</v>
      </c>
      <c r="E594" s="68" t="s">
        <v>142</v>
      </c>
      <c r="F594" s="69" t="s">
        <v>142</v>
      </c>
      <c r="G594" s="71">
        <v>1481</v>
      </c>
    </row>
    <row r="595" spans="1:7" x14ac:dyDescent="0.25">
      <c r="A595" s="92" t="s">
        <v>522</v>
      </c>
      <c r="B595" s="93">
        <v>917</v>
      </c>
      <c r="C595" s="94">
        <v>11</v>
      </c>
      <c r="D595" s="94">
        <v>1</v>
      </c>
      <c r="E595" s="68" t="s">
        <v>142</v>
      </c>
      <c r="F595" s="69" t="s">
        <v>142</v>
      </c>
      <c r="G595" s="71">
        <v>1481</v>
      </c>
    </row>
    <row r="596" spans="1:7" ht="63" x14ac:dyDescent="0.25">
      <c r="A596" s="92" t="s">
        <v>506</v>
      </c>
      <c r="B596" s="93">
        <v>917</v>
      </c>
      <c r="C596" s="94">
        <v>11</v>
      </c>
      <c r="D596" s="94">
        <v>1</v>
      </c>
      <c r="E596" s="68" t="s">
        <v>507</v>
      </c>
      <c r="F596" s="69" t="s">
        <v>142</v>
      </c>
      <c r="G596" s="71">
        <v>1481</v>
      </c>
    </row>
    <row r="597" spans="1:7" ht="47.25" x14ac:dyDescent="0.25">
      <c r="A597" s="92" t="s">
        <v>516</v>
      </c>
      <c r="B597" s="93">
        <v>917</v>
      </c>
      <c r="C597" s="94">
        <v>11</v>
      </c>
      <c r="D597" s="94">
        <v>1</v>
      </c>
      <c r="E597" s="68" t="s">
        <v>517</v>
      </c>
      <c r="F597" s="69" t="s">
        <v>142</v>
      </c>
      <c r="G597" s="71">
        <v>1481</v>
      </c>
    </row>
    <row r="598" spans="1:7" ht="31.5" x14ac:dyDescent="0.25">
      <c r="A598" s="92" t="s">
        <v>518</v>
      </c>
      <c r="B598" s="93">
        <v>917</v>
      </c>
      <c r="C598" s="94">
        <v>11</v>
      </c>
      <c r="D598" s="94">
        <v>1</v>
      </c>
      <c r="E598" s="68" t="s">
        <v>519</v>
      </c>
      <c r="F598" s="69" t="s">
        <v>142</v>
      </c>
      <c r="G598" s="71">
        <v>639.4</v>
      </c>
    </row>
    <row r="599" spans="1:7" ht="31.5" x14ac:dyDescent="0.25">
      <c r="A599" s="92" t="s">
        <v>520</v>
      </c>
      <c r="B599" s="93">
        <v>917</v>
      </c>
      <c r="C599" s="94">
        <v>11</v>
      </c>
      <c r="D599" s="94">
        <v>1</v>
      </c>
      <c r="E599" s="68" t="s">
        <v>521</v>
      </c>
      <c r="F599" s="69" t="s">
        <v>142</v>
      </c>
      <c r="G599" s="71">
        <v>288.10000000000002</v>
      </c>
    </row>
    <row r="600" spans="1:7" ht="31.5" x14ac:dyDescent="0.25">
      <c r="A600" s="92" t="s">
        <v>149</v>
      </c>
      <c r="B600" s="93">
        <v>917</v>
      </c>
      <c r="C600" s="94">
        <v>11</v>
      </c>
      <c r="D600" s="94">
        <v>1</v>
      </c>
      <c r="E600" s="68" t="s">
        <v>521</v>
      </c>
      <c r="F600" s="69" t="s">
        <v>150</v>
      </c>
      <c r="G600" s="71">
        <v>288.10000000000002</v>
      </c>
    </row>
    <row r="601" spans="1:7" ht="31.5" x14ac:dyDescent="0.25">
      <c r="A601" s="92" t="s">
        <v>523</v>
      </c>
      <c r="B601" s="93">
        <v>917</v>
      </c>
      <c r="C601" s="94">
        <v>11</v>
      </c>
      <c r="D601" s="94">
        <v>1</v>
      </c>
      <c r="E601" s="68" t="s">
        <v>524</v>
      </c>
      <c r="F601" s="69" t="s">
        <v>142</v>
      </c>
      <c r="G601" s="71">
        <v>10</v>
      </c>
    </row>
    <row r="602" spans="1:7" ht="31.5" x14ac:dyDescent="0.25">
      <c r="A602" s="92" t="s">
        <v>149</v>
      </c>
      <c r="B602" s="93">
        <v>917</v>
      </c>
      <c r="C602" s="94">
        <v>11</v>
      </c>
      <c r="D602" s="94">
        <v>1</v>
      </c>
      <c r="E602" s="68" t="s">
        <v>524</v>
      </c>
      <c r="F602" s="69" t="s">
        <v>150</v>
      </c>
      <c r="G602" s="71">
        <v>10</v>
      </c>
    </row>
    <row r="603" spans="1:7" ht="47.25" x14ac:dyDescent="0.25">
      <c r="A603" s="92" t="s">
        <v>525</v>
      </c>
      <c r="B603" s="93">
        <v>917</v>
      </c>
      <c r="C603" s="94">
        <v>11</v>
      </c>
      <c r="D603" s="94">
        <v>1</v>
      </c>
      <c r="E603" s="68" t="s">
        <v>526</v>
      </c>
      <c r="F603" s="69" t="s">
        <v>142</v>
      </c>
      <c r="G603" s="71">
        <v>121</v>
      </c>
    </row>
    <row r="604" spans="1:7" ht="31.5" x14ac:dyDescent="0.25">
      <c r="A604" s="92" t="s">
        <v>149</v>
      </c>
      <c r="B604" s="93">
        <v>917</v>
      </c>
      <c r="C604" s="94">
        <v>11</v>
      </c>
      <c r="D604" s="94">
        <v>1</v>
      </c>
      <c r="E604" s="68" t="s">
        <v>526</v>
      </c>
      <c r="F604" s="69" t="s">
        <v>150</v>
      </c>
      <c r="G604" s="71">
        <v>121</v>
      </c>
    </row>
    <row r="605" spans="1:7" ht="63" x14ac:dyDescent="0.25">
      <c r="A605" s="92" t="s">
        <v>527</v>
      </c>
      <c r="B605" s="93">
        <v>917</v>
      </c>
      <c r="C605" s="94">
        <v>11</v>
      </c>
      <c r="D605" s="94">
        <v>1</v>
      </c>
      <c r="E605" s="68" t="s">
        <v>528</v>
      </c>
      <c r="F605" s="69" t="s">
        <v>142</v>
      </c>
      <c r="G605" s="71">
        <v>220.3</v>
      </c>
    </row>
    <row r="606" spans="1:7" x14ac:dyDescent="0.25">
      <c r="A606" s="92" t="s">
        <v>167</v>
      </c>
      <c r="B606" s="93">
        <v>917</v>
      </c>
      <c r="C606" s="94">
        <v>11</v>
      </c>
      <c r="D606" s="94">
        <v>1</v>
      </c>
      <c r="E606" s="68" t="s">
        <v>528</v>
      </c>
      <c r="F606" s="69" t="s">
        <v>168</v>
      </c>
      <c r="G606" s="71">
        <v>220.3</v>
      </c>
    </row>
    <row r="607" spans="1:7" ht="31.5" x14ac:dyDescent="0.25">
      <c r="A607" s="92" t="s">
        <v>529</v>
      </c>
      <c r="B607" s="93">
        <v>917</v>
      </c>
      <c r="C607" s="94">
        <v>11</v>
      </c>
      <c r="D607" s="94">
        <v>1</v>
      </c>
      <c r="E607" s="68" t="s">
        <v>530</v>
      </c>
      <c r="F607" s="69" t="s">
        <v>142</v>
      </c>
      <c r="G607" s="71">
        <v>841.6</v>
      </c>
    </row>
    <row r="608" spans="1:7" ht="31.5" x14ac:dyDescent="0.25">
      <c r="A608" s="92" t="s">
        <v>531</v>
      </c>
      <c r="B608" s="93">
        <v>917</v>
      </c>
      <c r="C608" s="94">
        <v>11</v>
      </c>
      <c r="D608" s="94">
        <v>1</v>
      </c>
      <c r="E608" s="68" t="s">
        <v>532</v>
      </c>
      <c r="F608" s="69" t="s">
        <v>142</v>
      </c>
      <c r="G608" s="71">
        <v>75</v>
      </c>
    </row>
    <row r="609" spans="1:7" ht="31.5" x14ac:dyDescent="0.25">
      <c r="A609" s="92" t="s">
        <v>149</v>
      </c>
      <c r="B609" s="93">
        <v>917</v>
      </c>
      <c r="C609" s="94">
        <v>11</v>
      </c>
      <c r="D609" s="94">
        <v>1</v>
      </c>
      <c r="E609" s="68" t="s">
        <v>532</v>
      </c>
      <c r="F609" s="69" t="s">
        <v>150</v>
      </c>
      <c r="G609" s="71">
        <v>75</v>
      </c>
    </row>
    <row r="610" spans="1:7" ht="46.5" customHeight="1" x14ac:dyDescent="0.25">
      <c r="A610" s="92" t="s">
        <v>533</v>
      </c>
      <c r="B610" s="93">
        <v>917</v>
      </c>
      <c r="C610" s="94">
        <v>11</v>
      </c>
      <c r="D610" s="94">
        <v>1</v>
      </c>
      <c r="E610" s="68" t="s">
        <v>534</v>
      </c>
      <c r="F610" s="69" t="s">
        <v>142</v>
      </c>
      <c r="G610" s="71">
        <v>766.6</v>
      </c>
    </row>
    <row r="611" spans="1:7" ht="31.5" x14ac:dyDescent="0.25">
      <c r="A611" s="92" t="s">
        <v>149</v>
      </c>
      <c r="B611" s="93">
        <v>917</v>
      </c>
      <c r="C611" s="94">
        <v>11</v>
      </c>
      <c r="D611" s="94">
        <v>1</v>
      </c>
      <c r="E611" s="68" t="s">
        <v>534</v>
      </c>
      <c r="F611" s="69" t="s">
        <v>150</v>
      </c>
      <c r="G611" s="71">
        <v>766.6</v>
      </c>
    </row>
    <row r="612" spans="1:7" s="72" customFormat="1" ht="31.5" x14ac:dyDescent="0.25">
      <c r="A612" s="89" t="s">
        <v>669</v>
      </c>
      <c r="B612" s="90">
        <v>918</v>
      </c>
      <c r="C612" s="91">
        <v>0</v>
      </c>
      <c r="D612" s="91">
        <v>0</v>
      </c>
      <c r="E612" s="63" t="s">
        <v>142</v>
      </c>
      <c r="F612" s="64" t="s">
        <v>142</v>
      </c>
      <c r="G612" s="66">
        <v>30474.799999999999</v>
      </c>
    </row>
    <row r="613" spans="1:7" ht="31.5" x14ac:dyDescent="0.25">
      <c r="A613" s="92" t="s">
        <v>651</v>
      </c>
      <c r="B613" s="93">
        <v>918</v>
      </c>
      <c r="C613" s="94">
        <v>3</v>
      </c>
      <c r="D613" s="94">
        <v>0</v>
      </c>
      <c r="E613" s="68" t="s">
        <v>142</v>
      </c>
      <c r="F613" s="69" t="s">
        <v>142</v>
      </c>
      <c r="G613" s="71">
        <v>6570.9</v>
      </c>
    </row>
    <row r="614" spans="1:7" ht="31.5" x14ac:dyDescent="0.25">
      <c r="A614" s="92" t="s">
        <v>504</v>
      </c>
      <c r="B614" s="93">
        <v>918</v>
      </c>
      <c r="C614" s="94">
        <v>3</v>
      </c>
      <c r="D614" s="94">
        <v>14</v>
      </c>
      <c r="E614" s="68" t="s">
        <v>142</v>
      </c>
      <c r="F614" s="69" t="s">
        <v>142</v>
      </c>
      <c r="G614" s="71">
        <v>6570.9</v>
      </c>
    </row>
    <row r="615" spans="1:7" ht="47.25" x14ac:dyDescent="0.25">
      <c r="A615" s="92" t="s">
        <v>462</v>
      </c>
      <c r="B615" s="93">
        <v>918</v>
      </c>
      <c r="C615" s="94">
        <v>3</v>
      </c>
      <c r="D615" s="94">
        <v>14</v>
      </c>
      <c r="E615" s="68" t="s">
        <v>463</v>
      </c>
      <c r="F615" s="69" t="s">
        <v>142</v>
      </c>
      <c r="G615" s="71">
        <v>6570.9</v>
      </c>
    </row>
    <row r="616" spans="1:7" ht="31.5" x14ac:dyDescent="0.25">
      <c r="A616" s="92" t="s">
        <v>486</v>
      </c>
      <c r="B616" s="93">
        <v>918</v>
      </c>
      <c r="C616" s="94">
        <v>3</v>
      </c>
      <c r="D616" s="94">
        <v>14</v>
      </c>
      <c r="E616" s="68" t="s">
        <v>487</v>
      </c>
      <c r="F616" s="69" t="s">
        <v>142</v>
      </c>
      <c r="G616" s="71">
        <v>6570.9</v>
      </c>
    </row>
    <row r="617" spans="1:7" ht="47.25" customHeight="1" x14ac:dyDescent="0.25">
      <c r="A617" s="92" t="s">
        <v>500</v>
      </c>
      <c r="B617" s="93">
        <v>918</v>
      </c>
      <c r="C617" s="94">
        <v>3</v>
      </c>
      <c r="D617" s="94">
        <v>14</v>
      </c>
      <c r="E617" s="68" t="s">
        <v>501</v>
      </c>
      <c r="F617" s="69" t="s">
        <v>142</v>
      </c>
      <c r="G617" s="71">
        <v>6570.9</v>
      </c>
    </row>
    <row r="618" spans="1:7" x14ac:dyDescent="0.25">
      <c r="A618" s="92" t="s">
        <v>159</v>
      </c>
      <c r="B618" s="93">
        <v>918</v>
      </c>
      <c r="C618" s="94">
        <v>3</v>
      </c>
      <c r="D618" s="94">
        <v>14</v>
      </c>
      <c r="E618" s="68" t="s">
        <v>503</v>
      </c>
      <c r="F618" s="69" t="s">
        <v>142</v>
      </c>
      <c r="G618" s="71">
        <v>4736.8</v>
      </c>
    </row>
    <row r="619" spans="1:7" ht="62.25" customHeight="1" x14ac:dyDescent="0.25">
      <c r="A619" s="92" t="s">
        <v>165</v>
      </c>
      <c r="B619" s="93">
        <v>918</v>
      </c>
      <c r="C619" s="94">
        <v>3</v>
      </c>
      <c r="D619" s="94">
        <v>14</v>
      </c>
      <c r="E619" s="68" t="s">
        <v>503</v>
      </c>
      <c r="F619" s="69" t="s">
        <v>166</v>
      </c>
      <c r="G619" s="71">
        <v>4504.3</v>
      </c>
    </row>
    <row r="620" spans="1:7" ht="31.5" x14ac:dyDescent="0.25">
      <c r="A620" s="92" t="s">
        <v>149</v>
      </c>
      <c r="B620" s="93">
        <v>918</v>
      </c>
      <c r="C620" s="94">
        <v>3</v>
      </c>
      <c r="D620" s="94">
        <v>14</v>
      </c>
      <c r="E620" s="68" t="s">
        <v>503</v>
      </c>
      <c r="F620" s="69" t="s">
        <v>150</v>
      </c>
      <c r="G620" s="71">
        <v>232.5</v>
      </c>
    </row>
    <row r="621" spans="1:7" ht="141" customHeight="1" x14ac:dyDescent="0.25">
      <c r="A621" s="92" t="s">
        <v>222</v>
      </c>
      <c r="B621" s="93">
        <v>918</v>
      </c>
      <c r="C621" s="94">
        <v>3</v>
      </c>
      <c r="D621" s="94">
        <v>14</v>
      </c>
      <c r="E621" s="68" t="s">
        <v>505</v>
      </c>
      <c r="F621" s="69" t="s">
        <v>142</v>
      </c>
      <c r="G621" s="71">
        <v>1834.1</v>
      </c>
    </row>
    <row r="622" spans="1:7" ht="62.25" customHeight="1" x14ac:dyDescent="0.25">
      <c r="A622" s="92" t="s">
        <v>165</v>
      </c>
      <c r="B622" s="93">
        <v>918</v>
      </c>
      <c r="C622" s="94">
        <v>3</v>
      </c>
      <c r="D622" s="94">
        <v>14</v>
      </c>
      <c r="E622" s="68" t="s">
        <v>505</v>
      </c>
      <c r="F622" s="69" t="s">
        <v>166</v>
      </c>
      <c r="G622" s="71">
        <v>1834.1</v>
      </c>
    </row>
    <row r="623" spans="1:7" x14ac:dyDescent="0.25">
      <c r="A623" s="92" t="s">
        <v>652</v>
      </c>
      <c r="B623" s="93">
        <v>918</v>
      </c>
      <c r="C623" s="94">
        <v>4</v>
      </c>
      <c r="D623" s="94">
        <v>0</v>
      </c>
      <c r="E623" s="68" t="s">
        <v>142</v>
      </c>
      <c r="F623" s="69" t="s">
        <v>142</v>
      </c>
      <c r="G623" s="71">
        <v>479.9</v>
      </c>
    </row>
    <row r="624" spans="1:7" x14ac:dyDescent="0.25">
      <c r="A624" s="92" t="s">
        <v>390</v>
      </c>
      <c r="B624" s="93">
        <v>918</v>
      </c>
      <c r="C624" s="94">
        <v>4</v>
      </c>
      <c r="D624" s="94">
        <v>9</v>
      </c>
      <c r="E624" s="68" t="s">
        <v>142</v>
      </c>
      <c r="F624" s="69" t="s">
        <v>142</v>
      </c>
      <c r="G624" s="71">
        <v>479.9</v>
      </c>
    </row>
    <row r="625" spans="1:7" ht="47.25" x14ac:dyDescent="0.25">
      <c r="A625" s="92" t="s">
        <v>462</v>
      </c>
      <c r="B625" s="93">
        <v>918</v>
      </c>
      <c r="C625" s="94">
        <v>4</v>
      </c>
      <c r="D625" s="94">
        <v>9</v>
      </c>
      <c r="E625" s="68" t="s">
        <v>463</v>
      </c>
      <c r="F625" s="69" t="s">
        <v>142</v>
      </c>
      <c r="G625" s="71">
        <v>479.9</v>
      </c>
    </row>
    <row r="626" spans="1:7" ht="47.25" x14ac:dyDescent="0.25">
      <c r="A626" s="92" t="s">
        <v>464</v>
      </c>
      <c r="B626" s="93">
        <v>918</v>
      </c>
      <c r="C626" s="94">
        <v>4</v>
      </c>
      <c r="D626" s="94">
        <v>9</v>
      </c>
      <c r="E626" s="68" t="s">
        <v>465</v>
      </c>
      <c r="F626" s="69" t="s">
        <v>142</v>
      </c>
      <c r="G626" s="71">
        <v>479.9</v>
      </c>
    </row>
    <row r="627" spans="1:7" ht="47.25" x14ac:dyDescent="0.25">
      <c r="A627" s="92" t="s">
        <v>466</v>
      </c>
      <c r="B627" s="93">
        <v>918</v>
      </c>
      <c r="C627" s="94">
        <v>4</v>
      </c>
      <c r="D627" s="94">
        <v>9</v>
      </c>
      <c r="E627" s="68" t="s">
        <v>467</v>
      </c>
      <c r="F627" s="69" t="s">
        <v>142</v>
      </c>
      <c r="G627" s="71">
        <v>479.9</v>
      </c>
    </row>
    <row r="628" spans="1:7" x14ac:dyDescent="0.25">
      <c r="A628" s="92" t="s">
        <v>470</v>
      </c>
      <c r="B628" s="93">
        <v>918</v>
      </c>
      <c r="C628" s="94">
        <v>4</v>
      </c>
      <c r="D628" s="94">
        <v>9</v>
      </c>
      <c r="E628" s="68" t="s">
        <v>471</v>
      </c>
      <c r="F628" s="69" t="s">
        <v>142</v>
      </c>
      <c r="G628" s="71">
        <v>479.9</v>
      </c>
    </row>
    <row r="629" spans="1:7" ht="31.5" x14ac:dyDescent="0.25">
      <c r="A629" s="92" t="s">
        <v>149</v>
      </c>
      <c r="B629" s="93">
        <v>918</v>
      </c>
      <c r="C629" s="94">
        <v>4</v>
      </c>
      <c r="D629" s="94">
        <v>9</v>
      </c>
      <c r="E629" s="68" t="s">
        <v>471</v>
      </c>
      <c r="F629" s="69" t="s">
        <v>150</v>
      </c>
      <c r="G629" s="71">
        <v>479.9</v>
      </c>
    </row>
    <row r="630" spans="1:7" x14ac:dyDescent="0.25">
      <c r="A630" s="92" t="s">
        <v>653</v>
      </c>
      <c r="B630" s="93">
        <v>918</v>
      </c>
      <c r="C630" s="94">
        <v>5</v>
      </c>
      <c r="D630" s="94">
        <v>0</v>
      </c>
      <c r="E630" s="68" t="s">
        <v>142</v>
      </c>
      <c r="F630" s="69" t="s">
        <v>142</v>
      </c>
      <c r="G630" s="71">
        <v>12698.5</v>
      </c>
    </row>
    <row r="631" spans="1:7" ht="31.5" x14ac:dyDescent="0.25">
      <c r="A631" s="92" t="s">
        <v>326</v>
      </c>
      <c r="B631" s="93">
        <v>918</v>
      </c>
      <c r="C631" s="94">
        <v>5</v>
      </c>
      <c r="D631" s="94">
        <v>5</v>
      </c>
      <c r="E631" s="68" t="s">
        <v>142</v>
      </c>
      <c r="F631" s="69" t="s">
        <v>142</v>
      </c>
      <c r="G631" s="71">
        <v>12698.5</v>
      </c>
    </row>
    <row r="632" spans="1:7" ht="45.75" customHeight="1" x14ac:dyDescent="0.25">
      <c r="A632" s="92" t="s">
        <v>295</v>
      </c>
      <c r="B632" s="93">
        <v>918</v>
      </c>
      <c r="C632" s="94">
        <v>5</v>
      </c>
      <c r="D632" s="94">
        <v>5</v>
      </c>
      <c r="E632" s="68" t="s">
        <v>296</v>
      </c>
      <c r="F632" s="69" t="s">
        <v>142</v>
      </c>
      <c r="G632" s="71">
        <v>10159.4</v>
      </c>
    </row>
    <row r="633" spans="1:7" ht="47.25" x14ac:dyDescent="0.25">
      <c r="A633" s="92" t="s">
        <v>321</v>
      </c>
      <c r="B633" s="93">
        <v>918</v>
      </c>
      <c r="C633" s="94">
        <v>5</v>
      </c>
      <c r="D633" s="94">
        <v>5</v>
      </c>
      <c r="E633" s="68" t="s">
        <v>322</v>
      </c>
      <c r="F633" s="69" t="s">
        <v>142</v>
      </c>
      <c r="G633" s="71">
        <v>10159.4</v>
      </c>
    </row>
    <row r="634" spans="1:7" ht="31.5" x14ac:dyDescent="0.25">
      <c r="A634" s="92" t="s">
        <v>323</v>
      </c>
      <c r="B634" s="93">
        <v>918</v>
      </c>
      <c r="C634" s="94">
        <v>5</v>
      </c>
      <c r="D634" s="94">
        <v>5</v>
      </c>
      <c r="E634" s="68" t="s">
        <v>324</v>
      </c>
      <c r="F634" s="69" t="s">
        <v>142</v>
      </c>
      <c r="G634" s="71">
        <v>8849.7000000000007</v>
      </c>
    </row>
    <row r="635" spans="1:7" ht="31.5" x14ac:dyDescent="0.25">
      <c r="A635" s="92" t="s">
        <v>229</v>
      </c>
      <c r="B635" s="93">
        <v>918</v>
      </c>
      <c r="C635" s="94">
        <v>5</v>
      </c>
      <c r="D635" s="94">
        <v>5</v>
      </c>
      <c r="E635" s="68" t="s">
        <v>325</v>
      </c>
      <c r="F635" s="69" t="s">
        <v>142</v>
      </c>
      <c r="G635" s="71">
        <v>6230.4</v>
      </c>
    </row>
    <row r="636" spans="1:7" ht="62.25" customHeight="1" x14ac:dyDescent="0.25">
      <c r="A636" s="92" t="s">
        <v>165</v>
      </c>
      <c r="B636" s="93">
        <v>918</v>
      </c>
      <c r="C636" s="94">
        <v>5</v>
      </c>
      <c r="D636" s="94">
        <v>5</v>
      </c>
      <c r="E636" s="68" t="s">
        <v>325</v>
      </c>
      <c r="F636" s="69" t="s">
        <v>166</v>
      </c>
      <c r="G636" s="71">
        <v>6000.8</v>
      </c>
    </row>
    <row r="637" spans="1:7" ht="31.5" x14ac:dyDescent="0.25">
      <c r="A637" s="92" t="s">
        <v>149</v>
      </c>
      <c r="B637" s="93">
        <v>918</v>
      </c>
      <c r="C637" s="94">
        <v>5</v>
      </c>
      <c r="D637" s="94">
        <v>5</v>
      </c>
      <c r="E637" s="68" t="s">
        <v>325</v>
      </c>
      <c r="F637" s="69" t="s">
        <v>150</v>
      </c>
      <c r="G637" s="71">
        <v>228.8</v>
      </c>
    </row>
    <row r="638" spans="1:7" x14ac:dyDescent="0.25">
      <c r="A638" s="92" t="s">
        <v>161</v>
      </c>
      <c r="B638" s="93">
        <v>918</v>
      </c>
      <c r="C638" s="94">
        <v>5</v>
      </c>
      <c r="D638" s="94">
        <v>5</v>
      </c>
      <c r="E638" s="68" t="s">
        <v>325</v>
      </c>
      <c r="F638" s="69" t="s">
        <v>162</v>
      </c>
      <c r="G638" s="71">
        <v>0.8</v>
      </c>
    </row>
    <row r="639" spans="1:7" ht="141" customHeight="1" x14ac:dyDescent="0.25">
      <c r="A639" s="92" t="s">
        <v>222</v>
      </c>
      <c r="B639" s="93">
        <v>918</v>
      </c>
      <c r="C639" s="94">
        <v>5</v>
      </c>
      <c r="D639" s="94">
        <v>5</v>
      </c>
      <c r="E639" s="68" t="s">
        <v>327</v>
      </c>
      <c r="F639" s="69" t="s">
        <v>142</v>
      </c>
      <c r="G639" s="71">
        <v>2619.3000000000002</v>
      </c>
    </row>
    <row r="640" spans="1:7" ht="62.25" customHeight="1" x14ac:dyDescent="0.25">
      <c r="A640" s="92" t="s">
        <v>165</v>
      </c>
      <c r="B640" s="93">
        <v>918</v>
      </c>
      <c r="C640" s="94">
        <v>5</v>
      </c>
      <c r="D640" s="94">
        <v>5</v>
      </c>
      <c r="E640" s="68" t="s">
        <v>327</v>
      </c>
      <c r="F640" s="69" t="s">
        <v>166</v>
      </c>
      <c r="G640" s="71">
        <v>2619.3000000000002</v>
      </c>
    </row>
    <row r="641" spans="1:7" ht="31.5" x14ac:dyDescent="0.25">
      <c r="A641" s="92" t="s">
        <v>328</v>
      </c>
      <c r="B641" s="93">
        <v>918</v>
      </c>
      <c r="C641" s="94">
        <v>5</v>
      </c>
      <c r="D641" s="94">
        <v>5</v>
      </c>
      <c r="E641" s="68" t="s">
        <v>329</v>
      </c>
      <c r="F641" s="69" t="s">
        <v>142</v>
      </c>
      <c r="G641" s="71">
        <v>1309.7</v>
      </c>
    </row>
    <row r="642" spans="1:7" ht="47.25" x14ac:dyDescent="0.25">
      <c r="A642" s="92" t="s">
        <v>330</v>
      </c>
      <c r="B642" s="93">
        <v>918</v>
      </c>
      <c r="C642" s="94">
        <v>5</v>
      </c>
      <c r="D642" s="94">
        <v>5</v>
      </c>
      <c r="E642" s="68" t="s">
        <v>331</v>
      </c>
      <c r="F642" s="69" t="s">
        <v>142</v>
      </c>
      <c r="G642" s="71">
        <v>1309.7</v>
      </c>
    </row>
    <row r="643" spans="1:7" ht="62.25" customHeight="1" x14ac:dyDescent="0.25">
      <c r="A643" s="92" t="s">
        <v>165</v>
      </c>
      <c r="B643" s="93">
        <v>918</v>
      </c>
      <c r="C643" s="94">
        <v>5</v>
      </c>
      <c r="D643" s="94">
        <v>5</v>
      </c>
      <c r="E643" s="68" t="s">
        <v>331</v>
      </c>
      <c r="F643" s="69" t="s">
        <v>166</v>
      </c>
      <c r="G643" s="71">
        <v>1253.3</v>
      </c>
    </row>
    <row r="644" spans="1:7" ht="31.5" x14ac:dyDescent="0.25">
      <c r="A644" s="92" t="s">
        <v>149</v>
      </c>
      <c r="B644" s="93">
        <v>918</v>
      </c>
      <c r="C644" s="94">
        <v>5</v>
      </c>
      <c r="D644" s="94">
        <v>5</v>
      </c>
      <c r="E644" s="68" t="s">
        <v>331</v>
      </c>
      <c r="F644" s="69" t="s">
        <v>150</v>
      </c>
      <c r="G644" s="71">
        <v>56.4</v>
      </c>
    </row>
    <row r="645" spans="1:7" ht="47.25" x14ac:dyDescent="0.25">
      <c r="A645" s="92" t="s">
        <v>462</v>
      </c>
      <c r="B645" s="93">
        <v>918</v>
      </c>
      <c r="C645" s="94">
        <v>5</v>
      </c>
      <c r="D645" s="94">
        <v>5</v>
      </c>
      <c r="E645" s="68" t="s">
        <v>463</v>
      </c>
      <c r="F645" s="69" t="s">
        <v>142</v>
      </c>
      <c r="G645" s="71">
        <v>2539.1</v>
      </c>
    </row>
    <row r="646" spans="1:7" ht="47.25" x14ac:dyDescent="0.25">
      <c r="A646" s="92" t="s">
        <v>464</v>
      </c>
      <c r="B646" s="93">
        <v>918</v>
      </c>
      <c r="C646" s="94">
        <v>5</v>
      </c>
      <c r="D646" s="94">
        <v>5</v>
      </c>
      <c r="E646" s="68" t="s">
        <v>465</v>
      </c>
      <c r="F646" s="69" t="s">
        <v>142</v>
      </c>
      <c r="G646" s="71">
        <v>2539.1</v>
      </c>
    </row>
    <row r="647" spans="1:7" ht="47.25" x14ac:dyDescent="0.25">
      <c r="A647" s="92" t="s">
        <v>466</v>
      </c>
      <c r="B647" s="93">
        <v>918</v>
      </c>
      <c r="C647" s="94">
        <v>5</v>
      </c>
      <c r="D647" s="94">
        <v>5</v>
      </c>
      <c r="E647" s="68" t="s">
        <v>467</v>
      </c>
      <c r="F647" s="69" t="s">
        <v>142</v>
      </c>
      <c r="G647" s="71">
        <v>2539.1</v>
      </c>
    </row>
    <row r="648" spans="1:7" ht="47.25" x14ac:dyDescent="0.25">
      <c r="A648" s="92" t="s">
        <v>472</v>
      </c>
      <c r="B648" s="93">
        <v>918</v>
      </c>
      <c r="C648" s="94">
        <v>5</v>
      </c>
      <c r="D648" s="94">
        <v>5</v>
      </c>
      <c r="E648" s="68" t="s">
        <v>473</v>
      </c>
      <c r="F648" s="69" t="s">
        <v>142</v>
      </c>
      <c r="G648" s="71">
        <v>70</v>
      </c>
    </row>
    <row r="649" spans="1:7" ht="31.5" x14ac:dyDescent="0.25">
      <c r="A649" s="92" t="s">
        <v>149</v>
      </c>
      <c r="B649" s="93">
        <v>918</v>
      </c>
      <c r="C649" s="94">
        <v>5</v>
      </c>
      <c r="D649" s="94">
        <v>5</v>
      </c>
      <c r="E649" s="68" t="s">
        <v>473</v>
      </c>
      <c r="F649" s="69" t="s">
        <v>150</v>
      </c>
      <c r="G649" s="71">
        <v>70</v>
      </c>
    </row>
    <row r="650" spans="1:7" ht="47.25" x14ac:dyDescent="0.25">
      <c r="A650" s="92" t="s">
        <v>474</v>
      </c>
      <c r="B650" s="93">
        <v>918</v>
      </c>
      <c r="C650" s="94">
        <v>5</v>
      </c>
      <c r="D650" s="94">
        <v>5</v>
      </c>
      <c r="E650" s="68" t="s">
        <v>475</v>
      </c>
      <c r="F650" s="69" t="s">
        <v>142</v>
      </c>
      <c r="G650" s="71">
        <v>2469.1</v>
      </c>
    </row>
    <row r="651" spans="1:7" ht="31.5" x14ac:dyDescent="0.25">
      <c r="A651" s="92" t="s">
        <v>476</v>
      </c>
      <c r="B651" s="93">
        <v>918</v>
      </c>
      <c r="C651" s="94">
        <v>5</v>
      </c>
      <c r="D651" s="94">
        <v>5</v>
      </c>
      <c r="E651" s="68" t="s">
        <v>475</v>
      </c>
      <c r="F651" s="69" t="s">
        <v>477</v>
      </c>
      <c r="G651" s="71">
        <v>2469.1</v>
      </c>
    </row>
    <row r="652" spans="1:7" x14ac:dyDescent="0.25">
      <c r="A652" s="92" t="s">
        <v>654</v>
      </c>
      <c r="B652" s="93">
        <v>918</v>
      </c>
      <c r="C652" s="94">
        <v>7</v>
      </c>
      <c r="D652" s="94">
        <v>0</v>
      </c>
      <c r="E652" s="68" t="s">
        <v>142</v>
      </c>
      <c r="F652" s="69" t="s">
        <v>142</v>
      </c>
      <c r="G652" s="71">
        <v>45.5</v>
      </c>
    </row>
    <row r="653" spans="1:7" ht="31.5" x14ac:dyDescent="0.25">
      <c r="A653" s="92" t="s">
        <v>158</v>
      </c>
      <c r="B653" s="93">
        <v>918</v>
      </c>
      <c r="C653" s="94">
        <v>7</v>
      </c>
      <c r="D653" s="94">
        <v>5</v>
      </c>
      <c r="E653" s="68" t="s">
        <v>142</v>
      </c>
      <c r="F653" s="69" t="s">
        <v>142</v>
      </c>
      <c r="G653" s="71">
        <v>45.5</v>
      </c>
    </row>
    <row r="654" spans="1:7" ht="47.25" x14ac:dyDescent="0.25">
      <c r="A654" s="92" t="s">
        <v>462</v>
      </c>
      <c r="B654" s="93">
        <v>918</v>
      </c>
      <c r="C654" s="94">
        <v>7</v>
      </c>
      <c r="D654" s="94">
        <v>5</v>
      </c>
      <c r="E654" s="68" t="s">
        <v>463</v>
      </c>
      <c r="F654" s="69" t="s">
        <v>142</v>
      </c>
      <c r="G654" s="71">
        <v>45.5</v>
      </c>
    </row>
    <row r="655" spans="1:7" ht="31.5" x14ac:dyDescent="0.25">
      <c r="A655" s="92" t="s">
        <v>486</v>
      </c>
      <c r="B655" s="93">
        <v>918</v>
      </c>
      <c r="C655" s="94">
        <v>7</v>
      </c>
      <c r="D655" s="94">
        <v>5</v>
      </c>
      <c r="E655" s="68" t="s">
        <v>487</v>
      </c>
      <c r="F655" s="69" t="s">
        <v>142</v>
      </c>
      <c r="G655" s="71">
        <v>45.5</v>
      </c>
    </row>
    <row r="656" spans="1:7" ht="45.75" customHeight="1" x14ac:dyDescent="0.25">
      <c r="A656" s="92" t="s">
        <v>500</v>
      </c>
      <c r="B656" s="93">
        <v>918</v>
      </c>
      <c r="C656" s="94">
        <v>7</v>
      </c>
      <c r="D656" s="94">
        <v>5</v>
      </c>
      <c r="E656" s="68" t="s">
        <v>501</v>
      </c>
      <c r="F656" s="69" t="s">
        <v>142</v>
      </c>
      <c r="G656" s="71">
        <v>45.5</v>
      </c>
    </row>
    <row r="657" spans="1:7" ht="31.5" x14ac:dyDescent="0.25">
      <c r="A657" s="92" t="s">
        <v>156</v>
      </c>
      <c r="B657" s="93">
        <v>918</v>
      </c>
      <c r="C657" s="94">
        <v>7</v>
      </c>
      <c r="D657" s="94">
        <v>5</v>
      </c>
      <c r="E657" s="68" t="s">
        <v>502</v>
      </c>
      <c r="F657" s="69" t="s">
        <v>142</v>
      </c>
      <c r="G657" s="71">
        <v>45.5</v>
      </c>
    </row>
    <row r="658" spans="1:7" ht="31.5" x14ac:dyDescent="0.25">
      <c r="A658" s="92" t="s">
        <v>149</v>
      </c>
      <c r="B658" s="93">
        <v>918</v>
      </c>
      <c r="C658" s="94">
        <v>7</v>
      </c>
      <c r="D658" s="94">
        <v>5</v>
      </c>
      <c r="E658" s="68" t="s">
        <v>502</v>
      </c>
      <c r="F658" s="69" t="s">
        <v>150</v>
      </c>
      <c r="G658" s="71">
        <v>45.5</v>
      </c>
    </row>
    <row r="659" spans="1:7" x14ac:dyDescent="0.25">
      <c r="A659" s="92" t="s">
        <v>657</v>
      </c>
      <c r="B659" s="93">
        <v>918</v>
      </c>
      <c r="C659" s="94">
        <v>10</v>
      </c>
      <c r="D659" s="94">
        <v>0</v>
      </c>
      <c r="E659" s="68" t="s">
        <v>142</v>
      </c>
      <c r="F659" s="69" t="s">
        <v>142</v>
      </c>
      <c r="G659" s="71">
        <v>10680</v>
      </c>
    </row>
    <row r="660" spans="1:7" x14ac:dyDescent="0.25">
      <c r="A660" s="92" t="s">
        <v>332</v>
      </c>
      <c r="B660" s="93">
        <v>918</v>
      </c>
      <c r="C660" s="94">
        <v>10</v>
      </c>
      <c r="D660" s="94">
        <v>3</v>
      </c>
      <c r="E660" s="68" t="s">
        <v>142</v>
      </c>
      <c r="F660" s="69" t="s">
        <v>142</v>
      </c>
      <c r="G660" s="71">
        <v>10680</v>
      </c>
    </row>
    <row r="661" spans="1:7" ht="46.5" customHeight="1" x14ac:dyDescent="0.25">
      <c r="A661" s="92" t="s">
        <v>295</v>
      </c>
      <c r="B661" s="93">
        <v>918</v>
      </c>
      <c r="C661" s="94">
        <v>10</v>
      </c>
      <c r="D661" s="94">
        <v>3</v>
      </c>
      <c r="E661" s="68" t="s">
        <v>296</v>
      </c>
      <c r="F661" s="69" t="s">
        <v>142</v>
      </c>
      <c r="G661" s="71">
        <v>10680</v>
      </c>
    </row>
    <row r="662" spans="1:7" ht="47.25" x14ac:dyDescent="0.25">
      <c r="A662" s="92" t="s">
        <v>321</v>
      </c>
      <c r="B662" s="93">
        <v>918</v>
      </c>
      <c r="C662" s="94">
        <v>10</v>
      </c>
      <c r="D662" s="94">
        <v>3</v>
      </c>
      <c r="E662" s="68" t="s">
        <v>322</v>
      </c>
      <c r="F662" s="69" t="s">
        <v>142</v>
      </c>
      <c r="G662" s="71">
        <v>10680</v>
      </c>
    </row>
    <row r="663" spans="1:7" ht="31.5" x14ac:dyDescent="0.25">
      <c r="A663" s="92" t="s">
        <v>328</v>
      </c>
      <c r="B663" s="93">
        <v>918</v>
      </c>
      <c r="C663" s="94">
        <v>10</v>
      </c>
      <c r="D663" s="94">
        <v>3</v>
      </c>
      <c r="E663" s="68" t="s">
        <v>329</v>
      </c>
      <c r="F663" s="69" t="s">
        <v>142</v>
      </c>
      <c r="G663" s="71">
        <v>10680</v>
      </c>
    </row>
    <row r="664" spans="1:7" ht="47.25" x14ac:dyDescent="0.25">
      <c r="A664" s="92" t="s">
        <v>330</v>
      </c>
      <c r="B664" s="93">
        <v>918</v>
      </c>
      <c r="C664" s="94">
        <v>10</v>
      </c>
      <c r="D664" s="94">
        <v>3</v>
      </c>
      <c r="E664" s="68" t="s">
        <v>331</v>
      </c>
      <c r="F664" s="69" t="s">
        <v>142</v>
      </c>
      <c r="G664" s="71">
        <v>10680</v>
      </c>
    </row>
    <row r="665" spans="1:7" ht="31.5" x14ac:dyDescent="0.25">
      <c r="A665" s="92" t="s">
        <v>149</v>
      </c>
      <c r="B665" s="93">
        <v>918</v>
      </c>
      <c r="C665" s="94">
        <v>10</v>
      </c>
      <c r="D665" s="94">
        <v>3</v>
      </c>
      <c r="E665" s="68" t="s">
        <v>331</v>
      </c>
      <c r="F665" s="69" t="s">
        <v>150</v>
      </c>
      <c r="G665" s="71">
        <v>107.8</v>
      </c>
    </row>
    <row r="666" spans="1:7" x14ac:dyDescent="0.25">
      <c r="A666" s="92" t="s">
        <v>167</v>
      </c>
      <c r="B666" s="93">
        <v>918</v>
      </c>
      <c r="C666" s="94">
        <v>10</v>
      </c>
      <c r="D666" s="94">
        <v>3</v>
      </c>
      <c r="E666" s="68" t="s">
        <v>331</v>
      </c>
      <c r="F666" s="69" t="s">
        <v>168</v>
      </c>
      <c r="G666" s="71">
        <v>10572.2</v>
      </c>
    </row>
    <row r="667" spans="1:7" s="72" customFormat="1" x14ac:dyDescent="0.25">
      <c r="A667" s="89" t="s">
        <v>670</v>
      </c>
      <c r="B667" s="90">
        <v>923</v>
      </c>
      <c r="C667" s="91">
        <v>0</v>
      </c>
      <c r="D667" s="91">
        <v>0</v>
      </c>
      <c r="E667" s="63" t="s">
        <v>142</v>
      </c>
      <c r="F667" s="64" t="s">
        <v>142</v>
      </c>
      <c r="G667" s="66">
        <v>2725.7</v>
      </c>
    </row>
    <row r="668" spans="1:7" x14ac:dyDescent="0.25">
      <c r="A668" s="92" t="s">
        <v>649</v>
      </c>
      <c r="B668" s="93">
        <v>923</v>
      </c>
      <c r="C668" s="94">
        <v>1</v>
      </c>
      <c r="D668" s="94">
        <v>0</v>
      </c>
      <c r="E668" s="68" t="s">
        <v>142</v>
      </c>
      <c r="F668" s="69" t="s">
        <v>142</v>
      </c>
      <c r="G668" s="71">
        <v>2725.7</v>
      </c>
    </row>
    <row r="669" spans="1:7" ht="47.25" x14ac:dyDescent="0.25">
      <c r="A669" s="92" t="s">
        <v>342</v>
      </c>
      <c r="B669" s="93">
        <v>923</v>
      </c>
      <c r="C669" s="94">
        <v>1</v>
      </c>
      <c r="D669" s="94">
        <v>6</v>
      </c>
      <c r="E669" s="68" t="s">
        <v>142</v>
      </c>
      <c r="F669" s="69" t="s">
        <v>142</v>
      </c>
      <c r="G669" s="71">
        <v>2725.7</v>
      </c>
    </row>
    <row r="670" spans="1:7" x14ac:dyDescent="0.25">
      <c r="A670" s="92" t="s">
        <v>603</v>
      </c>
      <c r="B670" s="93">
        <v>923</v>
      </c>
      <c r="C670" s="94">
        <v>1</v>
      </c>
      <c r="D670" s="94">
        <v>6</v>
      </c>
      <c r="E670" s="68" t="s">
        <v>604</v>
      </c>
      <c r="F670" s="69" t="s">
        <v>142</v>
      </c>
      <c r="G670" s="71">
        <v>2725.7</v>
      </c>
    </row>
    <row r="671" spans="1:7" ht="31.5" x14ac:dyDescent="0.25">
      <c r="A671" s="92" t="s">
        <v>616</v>
      </c>
      <c r="B671" s="93">
        <v>923</v>
      </c>
      <c r="C671" s="94">
        <v>1</v>
      </c>
      <c r="D671" s="94">
        <v>6</v>
      </c>
      <c r="E671" s="68" t="s">
        <v>617</v>
      </c>
      <c r="F671" s="69" t="s">
        <v>142</v>
      </c>
      <c r="G671" s="71">
        <v>2725.7</v>
      </c>
    </row>
    <row r="672" spans="1:7" ht="31.5" x14ac:dyDescent="0.25">
      <c r="A672" s="92" t="s">
        <v>618</v>
      </c>
      <c r="B672" s="93">
        <v>923</v>
      </c>
      <c r="C672" s="94">
        <v>1</v>
      </c>
      <c r="D672" s="94">
        <v>6</v>
      </c>
      <c r="E672" s="68" t="s">
        <v>619</v>
      </c>
      <c r="F672" s="69" t="s">
        <v>142</v>
      </c>
      <c r="G672" s="71">
        <v>2725.7</v>
      </c>
    </row>
    <row r="673" spans="1:7" x14ac:dyDescent="0.25">
      <c r="A673" s="92" t="s">
        <v>291</v>
      </c>
      <c r="B673" s="93">
        <v>923</v>
      </c>
      <c r="C673" s="94">
        <v>1</v>
      </c>
      <c r="D673" s="94">
        <v>6</v>
      </c>
      <c r="E673" s="68" t="s">
        <v>620</v>
      </c>
      <c r="F673" s="69" t="s">
        <v>142</v>
      </c>
      <c r="G673" s="71">
        <v>1785.3</v>
      </c>
    </row>
    <row r="674" spans="1:7" ht="62.25" customHeight="1" x14ac:dyDescent="0.25">
      <c r="A674" s="92" t="s">
        <v>165</v>
      </c>
      <c r="B674" s="93">
        <v>923</v>
      </c>
      <c r="C674" s="94">
        <v>1</v>
      </c>
      <c r="D674" s="94">
        <v>6</v>
      </c>
      <c r="E674" s="68" t="s">
        <v>620</v>
      </c>
      <c r="F674" s="69" t="s">
        <v>166</v>
      </c>
      <c r="G674" s="71">
        <v>1725.7</v>
      </c>
    </row>
    <row r="675" spans="1:7" ht="31.5" x14ac:dyDescent="0.25">
      <c r="A675" s="92" t="s">
        <v>149</v>
      </c>
      <c r="B675" s="93">
        <v>923</v>
      </c>
      <c r="C675" s="94">
        <v>1</v>
      </c>
      <c r="D675" s="94">
        <v>6</v>
      </c>
      <c r="E675" s="68" t="s">
        <v>620</v>
      </c>
      <c r="F675" s="69" t="s">
        <v>150</v>
      </c>
      <c r="G675" s="71">
        <v>59.6</v>
      </c>
    </row>
    <row r="676" spans="1:7" ht="141" customHeight="1" x14ac:dyDescent="0.25">
      <c r="A676" s="92" t="s">
        <v>222</v>
      </c>
      <c r="B676" s="93">
        <v>923</v>
      </c>
      <c r="C676" s="94">
        <v>1</v>
      </c>
      <c r="D676" s="94">
        <v>6</v>
      </c>
      <c r="E676" s="68" t="s">
        <v>621</v>
      </c>
      <c r="F676" s="69" t="s">
        <v>142</v>
      </c>
      <c r="G676" s="71">
        <v>940.4</v>
      </c>
    </row>
    <row r="677" spans="1:7" ht="62.25" customHeight="1" x14ac:dyDescent="0.25">
      <c r="A677" s="92" t="s">
        <v>165</v>
      </c>
      <c r="B677" s="93">
        <v>923</v>
      </c>
      <c r="C677" s="94">
        <v>1</v>
      </c>
      <c r="D677" s="94">
        <v>6</v>
      </c>
      <c r="E677" s="68" t="s">
        <v>621</v>
      </c>
      <c r="F677" s="69" t="s">
        <v>166</v>
      </c>
      <c r="G677" s="71">
        <v>940.4</v>
      </c>
    </row>
    <row r="678" spans="1:7" x14ac:dyDescent="0.25">
      <c r="A678" s="181" t="s">
        <v>645</v>
      </c>
      <c r="B678" s="182"/>
      <c r="C678" s="182"/>
      <c r="D678" s="182"/>
      <c r="E678" s="182"/>
      <c r="F678" s="183"/>
      <c r="G678" s="66">
        <f>1531150.2+200</f>
        <v>1531350.2</v>
      </c>
    </row>
    <row r="679" spans="1:7" ht="25.5" customHeight="1" x14ac:dyDescent="0.25">
      <c r="A679" s="173"/>
      <c r="B679" s="172"/>
      <c r="C679" s="172"/>
      <c r="D679" s="172"/>
      <c r="E679" s="59"/>
      <c r="F679" s="59"/>
      <c r="G679" s="60"/>
    </row>
    <row r="680" spans="1:7" ht="11.25" customHeight="1" x14ac:dyDescent="0.25">
      <c r="A680" s="170"/>
      <c r="B680" s="59"/>
      <c r="C680" s="59"/>
      <c r="D680" s="59"/>
      <c r="E680" s="59"/>
      <c r="F680" s="59"/>
      <c r="G680" s="60"/>
    </row>
    <row r="681" spans="1:7" x14ac:dyDescent="0.25">
      <c r="A681" s="58" t="s">
        <v>746</v>
      </c>
      <c r="F681" s="178" t="s">
        <v>747</v>
      </c>
      <c r="G681" s="178"/>
    </row>
  </sheetData>
  <autoFilter ref="A18:AB678" xr:uid="{00000000-0009-0000-0000-000003000000}"/>
  <mergeCells count="6">
    <mergeCell ref="A14:G14"/>
    <mergeCell ref="F681:G681"/>
    <mergeCell ref="A16:A17"/>
    <mergeCell ref="B16:F16"/>
    <mergeCell ref="G16:G17"/>
    <mergeCell ref="A678:F678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9"/>
  <dimension ref="A8:I41"/>
  <sheetViews>
    <sheetView topLeftCell="A2" workbookViewId="0">
      <selection activeCell="C21" sqref="C20:C21"/>
    </sheetView>
  </sheetViews>
  <sheetFormatPr defaultColWidth="9.140625" defaultRowHeight="15" x14ac:dyDescent="0.25"/>
  <cols>
    <col min="1" max="1" width="10.42578125" style="95" customWidth="1"/>
    <col min="2" max="2" width="34.42578125" style="95" customWidth="1"/>
    <col min="3" max="3" width="17.28515625" style="95" customWidth="1"/>
    <col min="4" max="4" width="17" style="97" customWidth="1"/>
    <col min="5" max="5" width="15.7109375" style="97" customWidth="1"/>
    <col min="6" max="256" width="9.140625" style="95"/>
    <col min="257" max="257" width="10.42578125" style="95" customWidth="1"/>
    <col min="258" max="258" width="34.42578125" style="95" customWidth="1"/>
    <col min="259" max="259" width="17.28515625" style="95" customWidth="1"/>
    <col min="260" max="260" width="17" style="95" customWidth="1"/>
    <col min="261" max="261" width="15.7109375" style="95" customWidth="1"/>
    <col min="262" max="512" width="9.140625" style="95"/>
    <col min="513" max="513" width="10.42578125" style="95" customWidth="1"/>
    <col min="514" max="514" width="34.42578125" style="95" customWidth="1"/>
    <col min="515" max="515" width="17.28515625" style="95" customWidth="1"/>
    <col min="516" max="516" width="17" style="95" customWidth="1"/>
    <col min="517" max="517" width="15.7109375" style="95" customWidth="1"/>
    <col min="518" max="768" width="9.140625" style="95"/>
    <col min="769" max="769" width="10.42578125" style="95" customWidth="1"/>
    <col min="770" max="770" width="34.42578125" style="95" customWidth="1"/>
    <col min="771" max="771" width="17.28515625" style="95" customWidth="1"/>
    <col min="772" max="772" width="17" style="95" customWidth="1"/>
    <col min="773" max="773" width="15.7109375" style="95" customWidth="1"/>
    <col min="774" max="1024" width="9.140625" style="95"/>
    <col min="1025" max="1025" width="10.42578125" style="95" customWidth="1"/>
    <col min="1026" max="1026" width="34.42578125" style="95" customWidth="1"/>
    <col min="1027" max="1027" width="17.28515625" style="95" customWidth="1"/>
    <col min="1028" max="1028" width="17" style="95" customWidth="1"/>
    <col min="1029" max="1029" width="15.7109375" style="95" customWidth="1"/>
    <col min="1030" max="1280" width="9.140625" style="95"/>
    <col min="1281" max="1281" width="10.42578125" style="95" customWidth="1"/>
    <col min="1282" max="1282" width="34.42578125" style="95" customWidth="1"/>
    <col min="1283" max="1283" width="17.28515625" style="95" customWidth="1"/>
    <col min="1284" max="1284" width="17" style="95" customWidth="1"/>
    <col min="1285" max="1285" width="15.7109375" style="95" customWidth="1"/>
    <col min="1286" max="1536" width="9.140625" style="95"/>
    <col min="1537" max="1537" width="10.42578125" style="95" customWidth="1"/>
    <col min="1538" max="1538" width="34.42578125" style="95" customWidth="1"/>
    <col min="1539" max="1539" width="17.28515625" style="95" customWidth="1"/>
    <col min="1540" max="1540" width="17" style="95" customWidth="1"/>
    <col min="1541" max="1541" width="15.7109375" style="95" customWidth="1"/>
    <col min="1542" max="1792" width="9.140625" style="95"/>
    <col min="1793" max="1793" width="10.42578125" style="95" customWidth="1"/>
    <col min="1794" max="1794" width="34.42578125" style="95" customWidth="1"/>
    <col min="1795" max="1795" width="17.28515625" style="95" customWidth="1"/>
    <col min="1796" max="1796" width="17" style="95" customWidth="1"/>
    <col min="1797" max="1797" width="15.7109375" style="95" customWidth="1"/>
    <col min="1798" max="2048" width="9.140625" style="95"/>
    <col min="2049" max="2049" width="10.42578125" style="95" customWidth="1"/>
    <col min="2050" max="2050" width="34.42578125" style="95" customWidth="1"/>
    <col min="2051" max="2051" width="17.28515625" style="95" customWidth="1"/>
    <col min="2052" max="2052" width="17" style="95" customWidth="1"/>
    <col min="2053" max="2053" width="15.7109375" style="95" customWidth="1"/>
    <col min="2054" max="2304" width="9.140625" style="95"/>
    <col min="2305" max="2305" width="10.42578125" style="95" customWidth="1"/>
    <col min="2306" max="2306" width="34.42578125" style="95" customWidth="1"/>
    <col min="2307" max="2307" width="17.28515625" style="95" customWidth="1"/>
    <col min="2308" max="2308" width="17" style="95" customWidth="1"/>
    <col min="2309" max="2309" width="15.7109375" style="95" customWidth="1"/>
    <col min="2310" max="2560" width="9.140625" style="95"/>
    <col min="2561" max="2561" width="10.42578125" style="95" customWidth="1"/>
    <col min="2562" max="2562" width="34.42578125" style="95" customWidth="1"/>
    <col min="2563" max="2563" width="17.28515625" style="95" customWidth="1"/>
    <col min="2564" max="2564" width="17" style="95" customWidth="1"/>
    <col min="2565" max="2565" width="15.7109375" style="95" customWidth="1"/>
    <col min="2566" max="2816" width="9.140625" style="95"/>
    <col min="2817" max="2817" width="10.42578125" style="95" customWidth="1"/>
    <col min="2818" max="2818" width="34.42578125" style="95" customWidth="1"/>
    <col min="2819" max="2819" width="17.28515625" style="95" customWidth="1"/>
    <col min="2820" max="2820" width="17" style="95" customWidth="1"/>
    <col min="2821" max="2821" width="15.7109375" style="95" customWidth="1"/>
    <col min="2822" max="3072" width="9.140625" style="95"/>
    <col min="3073" max="3073" width="10.42578125" style="95" customWidth="1"/>
    <col min="3074" max="3074" width="34.42578125" style="95" customWidth="1"/>
    <col min="3075" max="3075" width="17.28515625" style="95" customWidth="1"/>
    <col min="3076" max="3076" width="17" style="95" customWidth="1"/>
    <col min="3077" max="3077" width="15.7109375" style="95" customWidth="1"/>
    <col min="3078" max="3328" width="9.140625" style="95"/>
    <col min="3329" max="3329" width="10.42578125" style="95" customWidth="1"/>
    <col min="3330" max="3330" width="34.42578125" style="95" customWidth="1"/>
    <col min="3331" max="3331" width="17.28515625" style="95" customWidth="1"/>
    <col min="3332" max="3332" width="17" style="95" customWidth="1"/>
    <col min="3333" max="3333" width="15.7109375" style="95" customWidth="1"/>
    <col min="3334" max="3584" width="9.140625" style="95"/>
    <col min="3585" max="3585" width="10.42578125" style="95" customWidth="1"/>
    <col min="3586" max="3586" width="34.42578125" style="95" customWidth="1"/>
    <col min="3587" max="3587" width="17.28515625" style="95" customWidth="1"/>
    <col min="3588" max="3588" width="17" style="95" customWidth="1"/>
    <col min="3589" max="3589" width="15.7109375" style="95" customWidth="1"/>
    <col min="3590" max="3840" width="9.140625" style="95"/>
    <col min="3841" max="3841" width="10.42578125" style="95" customWidth="1"/>
    <col min="3842" max="3842" width="34.42578125" style="95" customWidth="1"/>
    <col min="3843" max="3843" width="17.28515625" style="95" customWidth="1"/>
    <col min="3844" max="3844" width="17" style="95" customWidth="1"/>
    <col min="3845" max="3845" width="15.7109375" style="95" customWidth="1"/>
    <col min="3846" max="4096" width="9.140625" style="95"/>
    <col min="4097" max="4097" width="10.42578125" style="95" customWidth="1"/>
    <col min="4098" max="4098" width="34.42578125" style="95" customWidth="1"/>
    <col min="4099" max="4099" width="17.28515625" style="95" customWidth="1"/>
    <col min="4100" max="4100" width="17" style="95" customWidth="1"/>
    <col min="4101" max="4101" width="15.7109375" style="95" customWidth="1"/>
    <col min="4102" max="4352" width="9.140625" style="95"/>
    <col min="4353" max="4353" width="10.42578125" style="95" customWidth="1"/>
    <col min="4354" max="4354" width="34.42578125" style="95" customWidth="1"/>
    <col min="4355" max="4355" width="17.28515625" style="95" customWidth="1"/>
    <col min="4356" max="4356" width="17" style="95" customWidth="1"/>
    <col min="4357" max="4357" width="15.7109375" style="95" customWidth="1"/>
    <col min="4358" max="4608" width="9.140625" style="95"/>
    <col min="4609" max="4609" width="10.42578125" style="95" customWidth="1"/>
    <col min="4610" max="4610" width="34.42578125" style="95" customWidth="1"/>
    <col min="4611" max="4611" width="17.28515625" style="95" customWidth="1"/>
    <col min="4612" max="4612" width="17" style="95" customWidth="1"/>
    <col min="4613" max="4613" width="15.7109375" style="95" customWidth="1"/>
    <col min="4614" max="4864" width="9.140625" style="95"/>
    <col min="4865" max="4865" width="10.42578125" style="95" customWidth="1"/>
    <col min="4866" max="4866" width="34.42578125" style="95" customWidth="1"/>
    <col min="4867" max="4867" width="17.28515625" style="95" customWidth="1"/>
    <col min="4868" max="4868" width="17" style="95" customWidth="1"/>
    <col min="4869" max="4869" width="15.7109375" style="95" customWidth="1"/>
    <col min="4870" max="5120" width="9.140625" style="95"/>
    <col min="5121" max="5121" width="10.42578125" style="95" customWidth="1"/>
    <col min="5122" max="5122" width="34.42578125" style="95" customWidth="1"/>
    <col min="5123" max="5123" width="17.28515625" style="95" customWidth="1"/>
    <col min="5124" max="5124" width="17" style="95" customWidth="1"/>
    <col min="5125" max="5125" width="15.7109375" style="95" customWidth="1"/>
    <col min="5126" max="5376" width="9.140625" style="95"/>
    <col min="5377" max="5377" width="10.42578125" style="95" customWidth="1"/>
    <col min="5378" max="5378" width="34.42578125" style="95" customWidth="1"/>
    <col min="5379" max="5379" width="17.28515625" style="95" customWidth="1"/>
    <col min="5380" max="5380" width="17" style="95" customWidth="1"/>
    <col min="5381" max="5381" width="15.7109375" style="95" customWidth="1"/>
    <col min="5382" max="5632" width="9.140625" style="95"/>
    <col min="5633" max="5633" width="10.42578125" style="95" customWidth="1"/>
    <col min="5634" max="5634" width="34.42578125" style="95" customWidth="1"/>
    <col min="5635" max="5635" width="17.28515625" style="95" customWidth="1"/>
    <col min="5636" max="5636" width="17" style="95" customWidth="1"/>
    <col min="5637" max="5637" width="15.7109375" style="95" customWidth="1"/>
    <col min="5638" max="5888" width="9.140625" style="95"/>
    <col min="5889" max="5889" width="10.42578125" style="95" customWidth="1"/>
    <col min="5890" max="5890" width="34.42578125" style="95" customWidth="1"/>
    <col min="5891" max="5891" width="17.28515625" style="95" customWidth="1"/>
    <col min="5892" max="5892" width="17" style="95" customWidth="1"/>
    <col min="5893" max="5893" width="15.7109375" style="95" customWidth="1"/>
    <col min="5894" max="6144" width="9.140625" style="95"/>
    <col min="6145" max="6145" width="10.42578125" style="95" customWidth="1"/>
    <col min="6146" max="6146" width="34.42578125" style="95" customWidth="1"/>
    <col min="6147" max="6147" width="17.28515625" style="95" customWidth="1"/>
    <col min="6148" max="6148" width="17" style="95" customWidth="1"/>
    <col min="6149" max="6149" width="15.7109375" style="95" customWidth="1"/>
    <col min="6150" max="6400" width="9.140625" style="95"/>
    <col min="6401" max="6401" width="10.42578125" style="95" customWidth="1"/>
    <col min="6402" max="6402" width="34.42578125" style="95" customWidth="1"/>
    <col min="6403" max="6403" width="17.28515625" style="95" customWidth="1"/>
    <col min="6404" max="6404" width="17" style="95" customWidth="1"/>
    <col min="6405" max="6405" width="15.7109375" style="95" customWidth="1"/>
    <col min="6406" max="6656" width="9.140625" style="95"/>
    <col min="6657" max="6657" width="10.42578125" style="95" customWidth="1"/>
    <col min="6658" max="6658" width="34.42578125" style="95" customWidth="1"/>
    <col min="6659" max="6659" width="17.28515625" style="95" customWidth="1"/>
    <col min="6660" max="6660" width="17" style="95" customWidth="1"/>
    <col min="6661" max="6661" width="15.7109375" style="95" customWidth="1"/>
    <col min="6662" max="6912" width="9.140625" style="95"/>
    <col min="6913" max="6913" width="10.42578125" style="95" customWidth="1"/>
    <col min="6914" max="6914" width="34.42578125" style="95" customWidth="1"/>
    <col min="6915" max="6915" width="17.28515625" style="95" customWidth="1"/>
    <col min="6916" max="6916" width="17" style="95" customWidth="1"/>
    <col min="6917" max="6917" width="15.7109375" style="95" customWidth="1"/>
    <col min="6918" max="7168" width="9.140625" style="95"/>
    <col min="7169" max="7169" width="10.42578125" style="95" customWidth="1"/>
    <col min="7170" max="7170" width="34.42578125" style="95" customWidth="1"/>
    <col min="7171" max="7171" width="17.28515625" style="95" customWidth="1"/>
    <col min="7172" max="7172" width="17" style="95" customWidth="1"/>
    <col min="7173" max="7173" width="15.7109375" style="95" customWidth="1"/>
    <col min="7174" max="7424" width="9.140625" style="95"/>
    <col min="7425" max="7425" width="10.42578125" style="95" customWidth="1"/>
    <col min="7426" max="7426" width="34.42578125" style="95" customWidth="1"/>
    <col min="7427" max="7427" width="17.28515625" style="95" customWidth="1"/>
    <col min="7428" max="7428" width="17" style="95" customWidth="1"/>
    <col min="7429" max="7429" width="15.7109375" style="95" customWidth="1"/>
    <col min="7430" max="7680" width="9.140625" style="95"/>
    <col min="7681" max="7681" width="10.42578125" style="95" customWidth="1"/>
    <col min="7682" max="7682" width="34.42578125" style="95" customWidth="1"/>
    <col min="7683" max="7683" width="17.28515625" style="95" customWidth="1"/>
    <col min="7684" max="7684" width="17" style="95" customWidth="1"/>
    <col min="7685" max="7685" width="15.7109375" style="95" customWidth="1"/>
    <col min="7686" max="7936" width="9.140625" style="95"/>
    <col min="7937" max="7937" width="10.42578125" style="95" customWidth="1"/>
    <col min="7938" max="7938" width="34.42578125" style="95" customWidth="1"/>
    <col min="7939" max="7939" width="17.28515625" style="95" customWidth="1"/>
    <col min="7940" max="7940" width="17" style="95" customWidth="1"/>
    <col min="7941" max="7941" width="15.7109375" style="95" customWidth="1"/>
    <col min="7942" max="8192" width="9.140625" style="95"/>
    <col min="8193" max="8193" width="10.42578125" style="95" customWidth="1"/>
    <col min="8194" max="8194" width="34.42578125" style="95" customWidth="1"/>
    <col min="8195" max="8195" width="17.28515625" style="95" customWidth="1"/>
    <col min="8196" max="8196" width="17" style="95" customWidth="1"/>
    <col min="8197" max="8197" width="15.7109375" style="95" customWidth="1"/>
    <col min="8198" max="8448" width="9.140625" style="95"/>
    <col min="8449" max="8449" width="10.42578125" style="95" customWidth="1"/>
    <col min="8450" max="8450" width="34.42578125" style="95" customWidth="1"/>
    <col min="8451" max="8451" width="17.28515625" style="95" customWidth="1"/>
    <col min="8452" max="8452" width="17" style="95" customWidth="1"/>
    <col min="8453" max="8453" width="15.7109375" style="95" customWidth="1"/>
    <col min="8454" max="8704" width="9.140625" style="95"/>
    <col min="8705" max="8705" width="10.42578125" style="95" customWidth="1"/>
    <col min="8706" max="8706" width="34.42578125" style="95" customWidth="1"/>
    <col min="8707" max="8707" width="17.28515625" style="95" customWidth="1"/>
    <col min="8708" max="8708" width="17" style="95" customWidth="1"/>
    <col min="8709" max="8709" width="15.7109375" style="95" customWidth="1"/>
    <col min="8710" max="8960" width="9.140625" style="95"/>
    <col min="8961" max="8961" width="10.42578125" style="95" customWidth="1"/>
    <col min="8962" max="8962" width="34.42578125" style="95" customWidth="1"/>
    <col min="8963" max="8963" width="17.28515625" style="95" customWidth="1"/>
    <col min="8964" max="8964" width="17" style="95" customWidth="1"/>
    <col min="8965" max="8965" width="15.7109375" style="95" customWidth="1"/>
    <col min="8966" max="9216" width="9.140625" style="95"/>
    <col min="9217" max="9217" width="10.42578125" style="95" customWidth="1"/>
    <col min="9218" max="9218" width="34.42578125" style="95" customWidth="1"/>
    <col min="9219" max="9219" width="17.28515625" style="95" customWidth="1"/>
    <col min="9220" max="9220" width="17" style="95" customWidth="1"/>
    <col min="9221" max="9221" width="15.7109375" style="95" customWidth="1"/>
    <col min="9222" max="9472" width="9.140625" style="95"/>
    <col min="9473" max="9473" width="10.42578125" style="95" customWidth="1"/>
    <col min="9474" max="9474" width="34.42578125" style="95" customWidth="1"/>
    <col min="9475" max="9475" width="17.28515625" style="95" customWidth="1"/>
    <col min="9476" max="9476" width="17" style="95" customWidth="1"/>
    <col min="9477" max="9477" width="15.7109375" style="95" customWidth="1"/>
    <col min="9478" max="9728" width="9.140625" style="95"/>
    <col min="9729" max="9729" width="10.42578125" style="95" customWidth="1"/>
    <col min="9730" max="9730" width="34.42578125" style="95" customWidth="1"/>
    <col min="9731" max="9731" width="17.28515625" style="95" customWidth="1"/>
    <col min="9732" max="9732" width="17" style="95" customWidth="1"/>
    <col min="9733" max="9733" width="15.7109375" style="95" customWidth="1"/>
    <col min="9734" max="9984" width="9.140625" style="95"/>
    <col min="9985" max="9985" width="10.42578125" style="95" customWidth="1"/>
    <col min="9986" max="9986" width="34.42578125" style="95" customWidth="1"/>
    <col min="9987" max="9987" width="17.28515625" style="95" customWidth="1"/>
    <col min="9988" max="9988" width="17" style="95" customWidth="1"/>
    <col min="9989" max="9989" width="15.7109375" style="95" customWidth="1"/>
    <col min="9990" max="10240" width="9.140625" style="95"/>
    <col min="10241" max="10241" width="10.42578125" style="95" customWidth="1"/>
    <col min="10242" max="10242" width="34.42578125" style="95" customWidth="1"/>
    <col min="10243" max="10243" width="17.28515625" style="95" customWidth="1"/>
    <col min="10244" max="10244" width="17" style="95" customWidth="1"/>
    <col min="10245" max="10245" width="15.7109375" style="95" customWidth="1"/>
    <col min="10246" max="10496" width="9.140625" style="95"/>
    <col min="10497" max="10497" width="10.42578125" style="95" customWidth="1"/>
    <col min="10498" max="10498" width="34.42578125" style="95" customWidth="1"/>
    <col min="10499" max="10499" width="17.28515625" style="95" customWidth="1"/>
    <col min="10500" max="10500" width="17" style="95" customWidth="1"/>
    <col min="10501" max="10501" width="15.7109375" style="95" customWidth="1"/>
    <col min="10502" max="10752" width="9.140625" style="95"/>
    <col min="10753" max="10753" width="10.42578125" style="95" customWidth="1"/>
    <col min="10754" max="10754" width="34.42578125" style="95" customWidth="1"/>
    <col min="10755" max="10755" width="17.28515625" style="95" customWidth="1"/>
    <col min="10756" max="10756" width="17" style="95" customWidth="1"/>
    <col min="10757" max="10757" width="15.7109375" style="95" customWidth="1"/>
    <col min="10758" max="11008" width="9.140625" style="95"/>
    <col min="11009" max="11009" width="10.42578125" style="95" customWidth="1"/>
    <col min="11010" max="11010" width="34.42578125" style="95" customWidth="1"/>
    <col min="11011" max="11011" width="17.28515625" style="95" customWidth="1"/>
    <col min="11012" max="11012" width="17" style="95" customWidth="1"/>
    <col min="11013" max="11013" width="15.7109375" style="95" customWidth="1"/>
    <col min="11014" max="11264" width="9.140625" style="95"/>
    <col min="11265" max="11265" width="10.42578125" style="95" customWidth="1"/>
    <col min="11266" max="11266" width="34.42578125" style="95" customWidth="1"/>
    <col min="11267" max="11267" width="17.28515625" style="95" customWidth="1"/>
    <col min="11268" max="11268" width="17" style="95" customWidth="1"/>
    <col min="11269" max="11269" width="15.7109375" style="95" customWidth="1"/>
    <col min="11270" max="11520" width="9.140625" style="95"/>
    <col min="11521" max="11521" width="10.42578125" style="95" customWidth="1"/>
    <col min="11522" max="11522" width="34.42578125" style="95" customWidth="1"/>
    <col min="11523" max="11523" width="17.28515625" style="95" customWidth="1"/>
    <col min="11524" max="11524" width="17" style="95" customWidth="1"/>
    <col min="11525" max="11525" width="15.7109375" style="95" customWidth="1"/>
    <col min="11526" max="11776" width="9.140625" style="95"/>
    <col min="11777" max="11777" width="10.42578125" style="95" customWidth="1"/>
    <col min="11778" max="11778" width="34.42578125" style="95" customWidth="1"/>
    <col min="11779" max="11779" width="17.28515625" style="95" customWidth="1"/>
    <col min="11780" max="11780" width="17" style="95" customWidth="1"/>
    <col min="11781" max="11781" width="15.7109375" style="95" customWidth="1"/>
    <col min="11782" max="12032" width="9.140625" style="95"/>
    <col min="12033" max="12033" width="10.42578125" style="95" customWidth="1"/>
    <col min="12034" max="12034" width="34.42578125" style="95" customWidth="1"/>
    <col min="12035" max="12035" width="17.28515625" style="95" customWidth="1"/>
    <col min="12036" max="12036" width="17" style="95" customWidth="1"/>
    <col min="12037" max="12037" width="15.7109375" style="95" customWidth="1"/>
    <col min="12038" max="12288" width="9.140625" style="95"/>
    <col min="12289" max="12289" width="10.42578125" style="95" customWidth="1"/>
    <col min="12290" max="12290" width="34.42578125" style="95" customWidth="1"/>
    <col min="12291" max="12291" width="17.28515625" style="95" customWidth="1"/>
    <col min="12292" max="12292" width="17" style="95" customWidth="1"/>
    <col min="12293" max="12293" width="15.7109375" style="95" customWidth="1"/>
    <col min="12294" max="12544" width="9.140625" style="95"/>
    <col min="12545" max="12545" width="10.42578125" style="95" customWidth="1"/>
    <col min="12546" max="12546" width="34.42578125" style="95" customWidth="1"/>
    <col min="12547" max="12547" width="17.28515625" style="95" customWidth="1"/>
    <col min="12548" max="12548" width="17" style="95" customWidth="1"/>
    <col min="12549" max="12549" width="15.7109375" style="95" customWidth="1"/>
    <col min="12550" max="12800" width="9.140625" style="95"/>
    <col min="12801" max="12801" width="10.42578125" style="95" customWidth="1"/>
    <col min="12802" max="12802" width="34.42578125" style="95" customWidth="1"/>
    <col min="12803" max="12803" width="17.28515625" style="95" customWidth="1"/>
    <col min="12804" max="12804" width="17" style="95" customWidth="1"/>
    <col min="12805" max="12805" width="15.7109375" style="95" customWidth="1"/>
    <col min="12806" max="13056" width="9.140625" style="95"/>
    <col min="13057" max="13057" width="10.42578125" style="95" customWidth="1"/>
    <col min="13058" max="13058" width="34.42578125" style="95" customWidth="1"/>
    <col min="13059" max="13059" width="17.28515625" style="95" customWidth="1"/>
    <col min="13060" max="13060" width="17" style="95" customWidth="1"/>
    <col min="13061" max="13061" width="15.7109375" style="95" customWidth="1"/>
    <col min="13062" max="13312" width="9.140625" style="95"/>
    <col min="13313" max="13313" width="10.42578125" style="95" customWidth="1"/>
    <col min="13314" max="13314" width="34.42578125" style="95" customWidth="1"/>
    <col min="13315" max="13315" width="17.28515625" style="95" customWidth="1"/>
    <col min="13316" max="13316" width="17" style="95" customWidth="1"/>
    <col min="13317" max="13317" width="15.7109375" style="95" customWidth="1"/>
    <col min="13318" max="13568" width="9.140625" style="95"/>
    <col min="13569" max="13569" width="10.42578125" style="95" customWidth="1"/>
    <col min="13570" max="13570" width="34.42578125" style="95" customWidth="1"/>
    <col min="13571" max="13571" width="17.28515625" style="95" customWidth="1"/>
    <col min="13572" max="13572" width="17" style="95" customWidth="1"/>
    <col min="13573" max="13573" width="15.7109375" style="95" customWidth="1"/>
    <col min="13574" max="13824" width="9.140625" style="95"/>
    <col min="13825" max="13825" width="10.42578125" style="95" customWidth="1"/>
    <col min="13826" max="13826" width="34.42578125" style="95" customWidth="1"/>
    <col min="13827" max="13827" width="17.28515625" style="95" customWidth="1"/>
    <col min="13828" max="13828" width="17" style="95" customWidth="1"/>
    <col min="13829" max="13829" width="15.7109375" style="95" customWidth="1"/>
    <col min="13830" max="14080" width="9.140625" style="95"/>
    <col min="14081" max="14081" width="10.42578125" style="95" customWidth="1"/>
    <col min="14082" max="14082" width="34.42578125" style="95" customWidth="1"/>
    <col min="14083" max="14083" width="17.28515625" style="95" customWidth="1"/>
    <col min="14084" max="14084" width="17" style="95" customWidth="1"/>
    <col min="14085" max="14085" width="15.7109375" style="95" customWidth="1"/>
    <col min="14086" max="14336" width="9.140625" style="95"/>
    <col min="14337" max="14337" width="10.42578125" style="95" customWidth="1"/>
    <col min="14338" max="14338" width="34.42578125" style="95" customWidth="1"/>
    <col min="14339" max="14339" width="17.28515625" style="95" customWidth="1"/>
    <col min="14340" max="14340" width="17" style="95" customWidth="1"/>
    <col min="14341" max="14341" width="15.7109375" style="95" customWidth="1"/>
    <col min="14342" max="14592" width="9.140625" style="95"/>
    <col min="14593" max="14593" width="10.42578125" style="95" customWidth="1"/>
    <col min="14594" max="14594" width="34.42578125" style="95" customWidth="1"/>
    <col min="14595" max="14595" width="17.28515625" style="95" customWidth="1"/>
    <col min="14596" max="14596" width="17" style="95" customWidth="1"/>
    <col min="14597" max="14597" width="15.7109375" style="95" customWidth="1"/>
    <col min="14598" max="14848" width="9.140625" style="95"/>
    <col min="14849" max="14849" width="10.42578125" style="95" customWidth="1"/>
    <col min="14850" max="14850" width="34.42578125" style="95" customWidth="1"/>
    <col min="14851" max="14851" width="17.28515625" style="95" customWidth="1"/>
    <col min="14852" max="14852" width="17" style="95" customWidth="1"/>
    <col min="14853" max="14853" width="15.7109375" style="95" customWidth="1"/>
    <col min="14854" max="15104" width="9.140625" style="95"/>
    <col min="15105" max="15105" width="10.42578125" style="95" customWidth="1"/>
    <col min="15106" max="15106" width="34.42578125" style="95" customWidth="1"/>
    <col min="15107" max="15107" width="17.28515625" style="95" customWidth="1"/>
    <col min="15108" max="15108" width="17" style="95" customWidth="1"/>
    <col min="15109" max="15109" width="15.7109375" style="95" customWidth="1"/>
    <col min="15110" max="15360" width="9.140625" style="95"/>
    <col min="15361" max="15361" width="10.42578125" style="95" customWidth="1"/>
    <col min="15362" max="15362" width="34.42578125" style="95" customWidth="1"/>
    <col min="15363" max="15363" width="17.28515625" style="95" customWidth="1"/>
    <col min="15364" max="15364" width="17" style="95" customWidth="1"/>
    <col min="15365" max="15365" width="15.7109375" style="95" customWidth="1"/>
    <col min="15366" max="15616" width="9.140625" style="95"/>
    <col min="15617" max="15617" width="10.42578125" style="95" customWidth="1"/>
    <col min="15618" max="15618" width="34.42578125" style="95" customWidth="1"/>
    <col min="15619" max="15619" width="17.28515625" style="95" customWidth="1"/>
    <col min="15620" max="15620" width="17" style="95" customWidth="1"/>
    <col min="15621" max="15621" width="15.7109375" style="95" customWidth="1"/>
    <col min="15622" max="15872" width="9.140625" style="95"/>
    <col min="15873" max="15873" width="10.42578125" style="95" customWidth="1"/>
    <col min="15874" max="15874" width="34.42578125" style="95" customWidth="1"/>
    <col min="15875" max="15875" width="17.28515625" style="95" customWidth="1"/>
    <col min="15876" max="15876" width="17" style="95" customWidth="1"/>
    <col min="15877" max="15877" width="15.7109375" style="95" customWidth="1"/>
    <col min="15878" max="16128" width="9.140625" style="95"/>
    <col min="16129" max="16129" width="10.42578125" style="95" customWidth="1"/>
    <col min="16130" max="16130" width="34.42578125" style="95" customWidth="1"/>
    <col min="16131" max="16131" width="17.28515625" style="95" customWidth="1"/>
    <col min="16132" max="16132" width="17" style="95" customWidth="1"/>
    <col min="16133" max="16133" width="15.7109375" style="95" customWidth="1"/>
    <col min="16134" max="16384" width="9.140625" style="95"/>
  </cols>
  <sheetData>
    <row r="8" spans="1:8" x14ac:dyDescent="0.25">
      <c r="C8" s="96"/>
    </row>
    <row r="9" spans="1:8" x14ac:dyDescent="0.25">
      <c r="C9" s="96"/>
    </row>
    <row r="10" spans="1:8" x14ac:dyDescent="0.25">
      <c r="C10" s="96"/>
    </row>
    <row r="11" spans="1:8" x14ac:dyDescent="0.25">
      <c r="C11" s="96"/>
    </row>
    <row r="14" spans="1:8" s="158" customFormat="1" ht="48" customHeight="1" x14ac:dyDescent="0.25">
      <c r="A14" s="191" t="s">
        <v>748</v>
      </c>
      <c r="B14" s="191"/>
      <c r="C14" s="191"/>
      <c r="D14" s="191"/>
      <c r="E14" s="191"/>
      <c r="F14" s="98"/>
      <c r="G14" s="98"/>
      <c r="H14" s="98"/>
    </row>
    <row r="15" spans="1:8" s="158" customFormat="1" x14ac:dyDescent="0.25">
      <c r="A15" s="98"/>
      <c r="B15" s="98"/>
      <c r="C15" s="98"/>
      <c r="D15" s="99"/>
      <c r="E15" s="99"/>
      <c r="F15" s="98"/>
      <c r="G15" s="98"/>
      <c r="H15" s="98"/>
    </row>
    <row r="16" spans="1:8" s="158" customFormat="1" x14ac:dyDescent="0.25">
      <c r="A16" s="98"/>
      <c r="B16" s="98"/>
      <c r="D16" s="99"/>
      <c r="E16" s="100" t="s">
        <v>0</v>
      </c>
      <c r="F16" s="98"/>
      <c r="G16" s="98"/>
      <c r="H16" s="98"/>
    </row>
    <row r="17" spans="1:8" s="158" customFormat="1" ht="34.9" customHeight="1" x14ac:dyDescent="0.25">
      <c r="A17" s="192" t="s">
        <v>671</v>
      </c>
      <c r="B17" s="194" t="s">
        <v>672</v>
      </c>
      <c r="C17" s="196" t="s">
        <v>749</v>
      </c>
      <c r="D17" s="197"/>
      <c r="E17" s="198"/>
      <c r="F17" s="98"/>
      <c r="G17" s="98"/>
      <c r="H17" s="98"/>
    </row>
    <row r="18" spans="1:8" s="158" customFormat="1" ht="15.75" x14ac:dyDescent="0.25">
      <c r="A18" s="193"/>
      <c r="B18" s="195"/>
      <c r="C18" s="157">
        <v>2021</v>
      </c>
      <c r="D18" s="101">
        <v>2022</v>
      </c>
      <c r="E18" s="101">
        <v>2023</v>
      </c>
      <c r="F18" s="98"/>
      <c r="G18" s="98"/>
      <c r="H18" s="98"/>
    </row>
    <row r="19" spans="1:8" s="158" customFormat="1" ht="18.75" x14ac:dyDescent="0.3">
      <c r="A19" s="103">
        <v>1</v>
      </c>
      <c r="B19" s="159" t="s">
        <v>750</v>
      </c>
      <c r="C19" s="160">
        <v>7040.2</v>
      </c>
      <c r="D19" s="102">
        <v>5443.8</v>
      </c>
      <c r="E19" s="161">
        <v>5060.8</v>
      </c>
      <c r="F19" s="98"/>
      <c r="G19" s="98"/>
      <c r="H19" s="98"/>
    </row>
    <row r="20" spans="1:8" s="158" customFormat="1" ht="18.75" x14ac:dyDescent="0.3">
      <c r="A20" s="103">
        <v>2</v>
      </c>
      <c r="B20" s="159" t="s">
        <v>673</v>
      </c>
      <c r="C20" s="160">
        <v>7706.9</v>
      </c>
      <c r="D20" s="161">
        <v>6132.4</v>
      </c>
      <c r="E20" s="161">
        <v>5755.1</v>
      </c>
      <c r="F20" s="98"/>
      <c r="G20" s="98"/>
      <c r="H20" s="98"/>
    </row>
    <row r="21" spans="1:8" s="158" customFormat="1" ht="18.75" x14ac:dyDescent="0.3">
      <c r="A21" s="103">
        <v>3</v>
      </c>
      <c r="B21" s="159" t="s">
        <v>674</v>
      </c>
      <c r="C21" s="160">
        <v>6039.2</v>
      </c>
      <c r="D21" s="161">
        <v>4815.8999999999996</v>
      </c>
      <c r="E21" s="161">
        <v>4521.5</v>
      </c>
      <c r="F21" s="98"/>
      <c r="G21" s="98"/>
      <c r="H21" s="98"/>
    </row>
    <row r="22" spans="1:8" s="158" customFormat="1" ht="18.75" x14ac:dyDescent="0.3">
      <c r="A22" s="103">
        <v>4</v>
      </c>
      <c r="B22" s="159" t="s">
        <v>751</v>
      </c>
      <c r="C22" s="160">
        <v>9647.1</v>
      </c>
      <c r="D22" s="161">
        <v>7701</v>
      </c>
      <c r="E22" s="161">
        <v>7227.9</v>
      </c>
      <c r="F22" s="98"/>
      <c r="G22" s="98"/>
      <c r="H22" s="98"/>
    </row>
    <row r="23" spans="1:8" s="158" customFormat="1" ht="18.75" x14ac:dyDescent="0.3">
      <c r="A23" s="103">
        <v>5</v>
      </c>
      <c r="B23" s="159" t="s">
        <v>675</v>
      </c>
      <c r="C23" s="160">
        <v>6429.6</v>
      </c>
      <c r="D23" s="161">
        <v>5080.5</v>
      </c>
      <c r="E23" s="161">
        <v>4756.2</v>
      </c>
      <c r="F23" s="98"/>
      <c r="G23" s="98"/>
      <c r="H23" s="98"/>
    </row>
    <row r="24" spans="1:8" s="158" customFormat="1" ht="18.75" x14ac:dyDescent="0.3">
      <c r="A24" s="103">
        <v>6</v>
      </c>
      <c r="B24" s="159" t="s">
        <v>676</v>
      </c>
      <c r="C24" s="160">
        <v>3113.3</v>
      </c>
      <c r="D24" s="161">
        <v>2480.3000000000002</v>
      </c>
      <c r="E24" s="161">
        <v>2328.5</v>
      </c>
      <c r="F24" s="98"/>
      <c r="G24" s="98"/>
      <c r="H24" s="98"/>
    </row>
    <row r="25" spans="1:8" s="158" customFormat="1" ht="18.75" x14ac:dyDescent="0.3">
      <c r="A25" s="103">
        <v>7</v>
      </c>
      <c r="B25" s="159" t="s">
        <v>752</v>
      </c>
      <c r="C25" s="160">
        <v>10112</v>
      </c>
      <c r="D25" s="161">
        <v>8009.7</v>
      </c>
      <c r="E25" s="161">
        <v>7503.9</v>
      </c>
      <c r="F25" s="98"/>
      <c r="G25" s="98"/>
      <c r="H25" s="98"/>
    </row>
    <row r="26" spans="1:8" s="158" customFormat="1" ht="18.75" x14ac:dyDescent="0.3">
      <c r="A26" s="103">
        <v>8</v>
      </c>
      <c r="B26" s="159" t="s">
        <v>753</v>
      </c>
      <c r="C26" s="160">
        <v>8115.4</v>
      </c>
      <c r="D26" s="161">
        <v>6032.3</v>
      </c>
      <c r="E26" s="161">
        <v>5555</v>
      </c>
      <c r="F26" s="98"/>
      <c r="G26" s="98"/>
      <c r="H26" s="98"/>
    </row>
    <row r="27" spans="1:8" s="158" customFormat="1" ht="18.75" x14ac:dyDescent="0.3">
      <c r="A27" s="103">
        <v>9</v>
      </c>
      <c r="B27" s="159" t="s">
        <v>677</v>
      </c>
      <c r="C27" s="160">
        <v>3686.8</v>
      </c>
      <c r="D27" s="161">
        <v>2933</v>
      </c>
      <c r="E27" s="161">
        <v>2752.7</v>
      </c>
      <c r="F27" s="98"/>
      <c r="G27" s="98"/>
      <c r="H27" s="98"/>
    </row>
    <row r="28" spans="1:8" s="158" customFormat="1" ht="18.75" x14ac:dyDescent="0.3">
      <c r="A28" s="103">
        <v>10</v>
      </c>
      <c r="B28" s="159" t="s">
        <v>678</v>
      </c>
      <c r="C28" s="160">
        <v>7584.8</v>
      </c>
      <c r="D28" s="161">
        <v>6038.8</v>
      </c>
      <c r="E28" s="161">
        <v>5668.7</v>
      </c>
      <c r="F28" s="98"/>
      <c r="G28" s="98"/>
      <c r="H28" s="98"/>
    </row>
    <row r="29" spans="1:8" s="158" customFormat="1" ht="18.75" x14ac:dyDescent="0.3">
      <c r="A29" s="103">
        <v>11</v>
      </c>
      <c r="B29" s="159" t="s">
        <v>679</v>
      </c>
      <c r="C29" s="160">
        <v>3274.4</v>
      </c>
      <c r="D29" s="161">
        <v>2610.3000000000002</v>
      </c>
      <c r="E29" s="161">
        <v>2451</v>
      </c>
      <c r="F29" s="98"/>
      <c r="G29" s="98"/>
      <c r="H29" s="98"/>
    </row>
    <row r="30" spans="1:8" s="158" customFormat="1" ht="18.75" x14ac:dyDescent="0.3">
      <c r="A30" s="103">
        <v>12</v>
      </c>
      <c r="B30" s="159" t="s">
        <v>680</v>
      </c>
      <c r="C30" s="160">
        <v>3362.1</v>
      </c>
      <c r="D30" s="161">
        <v>2676</v>
      </c>
      <c r="E30" s="161">
        <v>2511.6</v>
      </c>
      <c r="F30" s="98"/>
      <c r="G30" s="98"/>
      <c r="H30" s="98"/>
    </row>
    <row r="31" spans="1:8" s="158" customFormat="1" ht="18.75" x14ac:dyDescent="0.3">
      <c r="A31" s="103">
        <v>13</v>
      </c>
      <c r="B31" s="159" t="s">
        <v>681</v>
      </c>
      <c r="C31" s="160">
        <v>8490.7000000000007</v>
      </c>
      <c r="D31" s="161">
        <v>6738.9</v>
      </c>
      <c r="E31" s="161">
        <v>6320.9</v>
      </c>
      <c r="F31" s="98"/>
      <c r="G31" s="98"/>
      <c r="H31" s="98"/>
    </row>
    <row r="32" spans="1:8" s="158" customFormat="1" ht="18.75" x14ac:dyDescent="0.3">
      <c r="A32" s="103">
        <v>14</v>
      </c>
      <c r="B32" s="159" t="s">
        <v>682</v>
      </c>
      <c r="C32" s="160">
        <v>5315.1</v>
      </c>
      <c r="D32" s="161">
        <v>4235.8</v>
      </c>
      <c r="E32" s="161">
        <v>3977.1</v>
      </c>
      <c r="F32" s="98"/>
      <c r="G32" s="98"/>
      <c r="H32" s="98"/>
    </row>
    <row r="33" spans="1:9" s="158" customFormat="1" ht="18.75" x14ac:dyDescent="0.3">
      <c r="A33" s="103">
        <v>15</v>
      </c>
      <c r="B33" s="159" t="s">
        <v>683</v>
      </c>
      <c r="C33" s="160">
        <v>4793.5</v>
      </c>
      <c r="D33" s="161">
        <v>3821.6</v>
      </c>
      <c r="E33" s="161">
        <v>3588.6</v>
      </c>
      <c r="F33" s="98"/>
      <c r="G33" s="98"/>
      <c r="H33" s="98"/>
    </row>
    <row r="34" spans="1:9" s="158" customFormat="1" ht="18.75" x14ac:dyDescent="0.3">
      <c r="A34" s="103">
        <v>16</v>
      </c>
      <c r="B34" s="159" t="s">
        <v>684</v>
      </c>
      <c r="C34" s="160">
        <v>2533.1999999999998</v>
      </c>
      <c r="D34" s="161">
        <v>2019.7</v>
      </c>
      <c r="E34" s="161">
        <v>1896.6</v>
      </c>
      <c r="F34" s="98"/>
      <c r="G34" s="98"/>
      <c r="H34" s="98"/>
    </row>
    <row r="35" spans="1:9" s="158" customFormat="1" ht="18.75" x14ac:dyDescent="0.3">
      <c r="A35" s="103">
        <v>17</v>
      </c>
      <c r="B35" s="159" t="s">
        <v>685</v>
      </c>
      <c r="C35" s="160">
        <v>4473.3</v>
      </c>
      <c r="D35" s="162">
        <v>3559.5</v>
      </c>
      <c r="E35" s="162">
        <v>3341</v>
      </c>
    </row>
    <row r="36" spans="1:9" s="158" customFormat="1" ht="19.5" customHeight="1" x14ac:dyDescent="0.3">
      <c r="A36" s="103">
        <v>18</v>
      </c>
      <c r="B36" s="159" t="s">
        <v>754</v>
      </c>
      <c r="C36" s="160">
        <v>13196.8</v>
      </c>
      <c r="D36" s="162">
        <v>10461.5</v>
      </c>
      <c r="E36" s="162">
        <v>9805</v>
      </c>
    </row>
    <row r="37" spans="1:9" s="158" customFormat="1" ht="18.75" x14ac:dyDescent="0.3">
      <c r="A37" s="104" t="s">
        <v>686</v>
      </c>
      <c r="B37" s="105" t="s">
        <v>687</v>
      </c>
      <c r="C37" s="163">
        <f>C19+C20+C21+C22+C23+C24+C25+C26+C27+C28+C29+C30+C31+C32+C33+C34+C35+C36</f>
        <v>114914.40000000001</v>
      </c>
      <c r="D37" s="163">
        <f>D19+D20+D21+D22+D23+D24+D25+D26+D27+D28+D29+D30+D31+D32+D33+D34+D35+D36</f>
        <v>90791.000000000015</v>
      </c>
      <c r="E37" s="163">
        <f>E19+E20+E21+E22+E23+E24+E25+E26+E27+E28+E29+E30+E31+E32+E33+E34+E35+E36</f>
        <v>85022.1</v>
      </c>
    </row>
    <row r="38" spans="1:9" s="158" customFormat="1" x14ac:dyDescent="0.25">
      <c r="A38" s="106"/>
      <c r="B38" s="106"/>
      <c r="C38" s="106"/>
      <c r="D38" s="164"/>
      <c r="E38" s="164"/>
    </row>
    <row r="39" spans="1:9" s="158" customFormat="1" x14ac:dyDescent="0.25">
      <c r="A39" s="106"/>
      <c r="B39" s="106"/>
      <c r="C39" s="106"/>
      <c r="D39" s="164"/>
      <c r="E39" s="164"/>
    </row>
    <row r="40" spans="1:9" s="158" customFormat="1" x14ac:dyDescent="0.25">
      <c r="A40" s="106"/>
      <c r="B40" s="106"/>
      <c r="C40" s="106"/>
      <c r="D40" s="164"/>
      <c r="E40" s="164"/>
    </row>
    <row r="41" spans="1:9" s="107" customFormat="1" ht="15.75" x14ac:dyDescent="0.25">
      <c r="A41" s="107" t="s">
        <v>746</v>
      </c>
      <c r="B41" s="108"/>
      <c r="C41" s="108"/>
      <c r="D41" s="199" t="s">
        <v>747</v>
      </c>
      <c r="E41" s="199"/>
      <c r="G41" s="109"/>
      <c r="H41" s="109"/>
      <c r="I41" s="109"/>
    </row>
  </sheetData>
  <mergeCells count="5">
    <mergeCell ref="A14:E14"/>
    <mergeCell ref="A17:A18"/>
    <mergeCell ref="B17:B18"/>
    <mergeCell ref="C17:E17"/>
    <mergeCell ref="D41:E41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2"/>
  <dimension ref="A10:D50"/>
  <sheetViews>
    <sheetView tabSelected="1" workbookViewId="0">
      <selection activeCell="G21" sqref="G21"/>
    </sheetView>
  </sheetViews>
  <sheetFormatPr defaultRowHeight="12.75" x14ac:dyDescent="0.2"/>
  <cols>
    <col min="1" max="1" width="77.5703125" style="1" customWidth="1"/>
    <col min="2" max="2" width="40.85546875" style="1" customWidth="1"/>
    <col min="3" max="3" width="20.28515625" style="1" customWidth="1"/>
    <col min="4" max="4" width="12.28515625" style="129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0" spans="1:4" ht="15" x14ac:dyDescent="0.25">
      <c r="B10" s="2"/>
      <c r="C10" s="127"/>
      <c r="D10" s="128"/>
    </row>
    <row r="11" spans="1:4" ht="15" x14ac:dyDescent="0.25">
      <c r="B11" s="2"/>
      <c r="C11" s="127"/>
      <c r="D11" s="128"/>
    </row>
    <row r="12" spans="1:4" ht="15" x14ac:dyDescent="0.25">
      <c r="B12" s="2"/>
      <c r="C12" s="127"/>
      <c r="D12" s="128"/>
    </row>
    <row r="13" spans="1:4" ht="15" x14ac:dyDescent="0.25">
      <c r="B13" s="2"/>
      <c r="C13" s="127"/>
      <c r="D13" s="128"/>
    </row>
    <row r="14" spans="1:4" ht="15" x14ac:dyDescent="0.25">
      <c r="B14" s="2"/>
      <c r="C14" s="127"/>
      <c r="D14" s="128"/>
    </row>
    <row r="15" spans="1:4" ht="15" x14ac:dyDescent="0.25">
      <c r="B15" s="2"/>
      <c r="C15" s="19"/>
      <c r="D15" s="128"/>
    </row>
    <row r="16" spans="1:4" ht="33.6" customHeight="1" x14ac:dyDescent="0.3">
      <c r="A16" s="200" t="s">
        <v>688</v>
      </c>
      <c r="B16" s="201"/>
      <c r="C16" s="201"/>
    </row>
    <row r="17" spans="1:3" ht="16.899999999999999" customHeight="1" x14ac:dyDescent="0.25">
      <c r="B17" s="202" t="s">
        <v>689</v>
      </c>
      <c r="C17" s="202"/>
    </row>
    <row r="18" spans="1:3" ht="33.6" customHeight="1" x14ac:dyDescent="0.25">
      <c r="A18" s="130" t="s">
        <v>2</v>
      </c>
      <c r="B18" s="130" t="s">
        <v>135</v>
      </c>
      <c r="C18" s="131" t="s">
        <v>690</v>
      </c>
    </row>
    <row r="19" spans="1:3" ht="30" customHeight="1" x14ac:dyDescent="0.2">
      <c r="A19" s="132" t="s">
        <v>691</v>
      </c>
      <c r="B19" s="133" t="s">
        <v>692</v>
      </c>
      <c r="C19" s="134">
        <f>C20+C25+C30+C39</f>
        <v>5278.9487400001381</v>
      </c>
    </row>
    <row r="20" spans="1:3" ht="29.45" customHeight="1" x14ac:dyDescent="0.2">
      <c r="A20" s="132" t="s">
        <v>693</v>
      </c>
      <c r="B20" s="133" t="s">
        <v>694</v>
      </c>
      <c r="C20" s="134">
        <f>C21+C23</f>
        <v>0</v>
      </c>
    </row>
    <row r="21" spans="1:3" ht="29.45" customHeight="1" x14ac:dyDescent="0.2">
      <c r="A21" s="135" t="s">
        <v>695</v>
      </c>
      <c r="B21" s="136" t="s">
        <v>696</v>
      </c>
      <c r="C21" s="137">
        <f>C22</f>
        <v>0</v>
      </c>
    </row>
    <row r="22" spans="1:3" ht="31.15" customHeight="1" x14ac:dyDescent="0.2">
      <c r="A22" s="138" t="s">
        <v>697</v>
      </c>
      <c r="B22" s="136" t="s">
        <v>698</v>
      </c>
      <c r="C22" s="137">
        <v>0</v>
      </c>
    </row>
    <row r="23" spans="1:3" ht="30" customHeight="1" x14ac:dyDescent="0.2">
      <c r="A23" s="139" t="s">
        <v>699</v>
      </c>
      <c r="B23" s="136" t="s">
        <v>700</v>
      </c>
      <c r="C23" s="137">
        <v>0</v>
      </c>
    </row>
    <row r="24" spans="1:3" ht="29.45" customHeight="1" x14ac:dyDescent="0.25">
      <c r="A24" s="140" t="s">
        <v>701</v>
      </c>
      <c r="B24" s="136" t="s">
        <v>702</v>
      </c>
      <c r="C24" s="137">
        <v>0</v>
      </c>
    </row>
    <row r="25" spans="1:3" ht="31.5" x14ac:dyDescent="0.2">
      <c r="A25" s="141" t="s">
        <v>703</v>
      </c>
      <c r="B25" s="133" t="s">
        <v>704</v>
      </c>
      <c r="C25" s="134">
        <f>C26+C28</f>
        <v>0</v>
      </c>
    </row>
    <row r="26" spans="1:3" ht="34.15" customHeight="1" x14ac:dyDescent="0.2">
      <c r="A26" s="138" t="s">
        <v>705</v>
      </c>
      <c r="B26" s="142" t="s">
        <v>706</v>
      </c>
      <c r="C26" s="137">
        <f>C27</f>
        <v>0</v>
      </c>
    </row>
    <row r="27" spans="1:3" ht="47.45" customHeight="1" x14ac:dyDescent="0.2">
      <c r="A27" s="138" t="s">
        <v>707</v>
      </c>
      <c r="B27" s="142" t="s">
        <v>708</v>
      </c>
      <c r="C27" s="137">
        <v>0</v>
      </c>
    </row>
    <row r="28" spans="1:3" ht="46.9" customHeight="1" x14ac:dyDescent="0.2">
      <c r="A28" s="135" t="s">
        <v>709</v>
      </c>
      <c r="B28" s="136" t="s">
        <v>710</v>
      </c>
      <c r="C28" s="143">
        <f>C29</f>
        <v>0</v>
      </c>
    </row>
    <row r="29" spans="1:3" ht="50.45" customHeight="1" x14ac:dyDescent="0.2">
      <c r="A29" s="135" t="s">
        <v>711</v>
      </c>
      <c r="B29" s="136" t="s">
        <v>712</v>
      </c>
      <c r="C29" s="143">
        <v>0</v>
      </c>
    </row>
    <row r="30" spans="1:3" ht="24" customHeight="1" x14ac:dyDescent="0.2">
      <c r="A30" s="132" t="s">
        <v>713</v>
      </c>
      <c r="B30" s="133" t="s">
        <v>714</v>
      </c>
      <c r="C30" s="144">
        <f>C31+C35</f>
        <v>5278.9487400001381</v>
      </c>
    </row>
    <row r="31" spans="1:3" ht="21" customHeight="1" x14ac:dyDescent="0.2">
      <c r="A31" s="135" t="s">
        <v>715</v>
      </c>
      <c r="B31" s="136" t="s">
        <v>716</v>
      </c>
      <c r="C31" s="143">
        <f>C32</f>
        <v>-1526071.24226</v>
      </c>
    </row>
    <row r="32" spans="1:3" ht="22.9" customHeight="1" x14ac:dyDescent="0.2">
      <c r="A32" s="135" t="s">
        <v>717</v>
      </c>
      <c r="B32" s="136" t="s">
        <v>718</v>
      </c>
      <c r="C32" s="137">
        <f>C33</f>
        <v>-1526071.24226</v>
      </c>
    </row>
    <row r="33" spans="1:3" ht="21" customHeight="1" x14ac:dyDescent="0.2">
      <c r="A33" s="135" t="s">
        <v>719</v>
      </c>
      <c r="B33" s="136" t="s">
        <v>720</v>
      </c>
      <c r="C33" s="137">
        <f>C34</f>
        <v>-1526071.24226</v>
      </c>
    </row>
    <row r="34" spans="1:3" ht="33.6" customHeight="1" x14ac:dyDescent="0.2">
      <c r="A34" s="135" t="s">
        <v>721</v>
      </c>
      <c r="B34" s="136" t="s">
        <v>722</v>
      </c>
      <c r="C34" s="137">
        <f>-1525871.24226-200</f>
        <v>-1526071.24226</v>
      </c>
    </row>
    <row r="35" spans="1:3" ht="24" customHeight="1" x14ac:dyDescent="0.2">
      <c r="A35" s="135" t="s">
        <v>723</v>
      </c>
      <c r="B35" s="136" t="s">
        <v>724</v>
      </c>
      <c r="C35" s="137">
        <f>C36</f>
        <v>1531350.1910000001</v>
      </c>
    </row>
    <row r="36" spans="1:3" ht="20.45" customHeight="1" x14ac:dyDescent="0.2">
      <c r="A36" s="139" t="s">
        <v>725</v>
      </c>
      <c r="B36" s="145" t="s">
        <v>726</v>
      </c>
      <c r="C36" s="146">
        <f>C37</f>
        <v>1531350.1910000001</v>
      </c>
    </row>
    <row r="37" spans="1:3" ht="25.15" customHeight="1" x14ac:dyDescent="0.2">
      <c r="A37" s="139" t="s">
        <v>727</v>
      </c>
      <c r="B37" s="147" t="s">
        <v>728</v>
      </c>
      <c r="C37" s="148">
        <f>C38</f>
        <v>1531350.1910000001</v>
      </c>
    </row>
    <row r="38" spans="1:3" ht="37.15" customHeight="1" x14ac:dyDescent="0.2">
      <c r="A38" s="139" t="s">
        <v>729</v>
      </c>
      <c r="B38" s="147" t="s">
        <v>730</v>
      </c>
      <c r="C38" s="148">
        <f>1531150.191+200</f>
        <v>1531350.1910000001</v>
      </c>
    </row>
    <row r="39" spans="1:3" ht="25.5" customHeight="1" x14ac:dyDescent="0.25">
      <c r="A39" s="149" t="s">
        <v>731</v>
      </c>
      <c r="B39" s="150" t="s">
        <v>732</v>
      </c>
      <c r="C39" s="151">
        <v>0</v>
      </c>
    </row>
    <row r="40" spans="1:3" ht="31.15" customHeight="1" x14ac:dyDescent="0.25">
      <c r="A40" s="149" t="s">
        <v>733</v>
      </c>
      <c r="B40" s="150" t="s">
        <v>734</v>
      </c>
      <c r="C40" s="151">
        <f>C44</f>
        <v>0</v>
      </c>
    </row>
    <row r="41" spans="1:3" ht="32.450000000000003" customHeight="1" x14ac:dyDescent="0.25">
      <c r="A41" s="140" t="s">
        <v>733</v>
      </c>
      <c r="B41" s="150" t="s">
        <v>735</v>
      </c>
      <c r="C41" s="151">
        <v>0</v>
      </c>
    </row>
    <row r="42" spans="1:3" ht="32.25" customHeight="1" x14ac:dyDescent="0.25">
      <c r="A42" s="140" t="s">
        <v>736</v>
      </c>
      <c r="B42" s="150" t="s">
        <v>737</v>
      </c>
      <c r="C42" s="151">
        <v>0</v>
      </c>
    </row>
    <row r="43" spans="1:3" ht="45" customHeight="1" x14ac:dyDescent="0.25">
      <c r="A43" s="140" t="s">
        <v>738</v>
      </c>
      <c r="B43" s="150" t="s">
        <v>739</v>
      </c>
      <c r="C43" s="151">
        <v>0</v>
      </c>
    </row>
    <row r="44" spans="1:3" ht="30.6" customHeight="1" x14ac:dyDescent="0.25">
      <c r="A44" s="152" t="s">
        <v>740</v>
      </c>
      <c r="B44" s="150" t="s">
        <v>741</v>
      </c>
      <c r="C44" s="151">
        <f>C45</f>
        <v>0</v>
      </c>
    </row>
    <row r="45" spans="1:3" ht="33" customHeight="1" x14ac:dyDescent="0.25">
      <c r="A45" s="152" t="s">
        <v>742</v>
      </c>
      <c r="B45" s="150" t="s">
        <v>743</v>
      </c>
      <c r="C45" s="151">
        <f>C46</f>
        <v>0</v>
      </c>
    </row>
    <row r="46" spans="1:3" ht="51" customHeight="1" x14ac:dyDescent="0.25">
      <c r="A46" s="152" t="s">
        <v>744</v>
      </c>
      <c r="B46" s="150" t="s">
        <v>745</v>
      </c>
      <c r="C46" s="151">
        <v>0</v>
      </c>
    </row>
    <row r="49" spans="1:3" ht="15.75" x14ac:dyDescent="0.25">
      <c r="A49" s="153" t="s">
        <v>746</v>
      </c>
      <c r="C49" s="154" t="s">
        <v>769</v>
      </c>
    </row>
    <row r="50" spans="1:3" x14ac:dyDescent="0.2">
      <c r="C50" s="155"/>
    </row>
  </sheetData>
  <mergeCells count="2">
    <mergeCell ref="A16:C16"/>
    <mergeCell ref="B17:C17"/>
  </mergeCells>
  <pageMargins left="0.78740157480314965" right="0.39370078740157483" top="0.78740157480314965" bottom="0.39370078740157483" header="0.31496062992125984" footer="0.31496062992125984"/>
  <pageSetup paperSize="9" scale="60" orientation="portrait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прил1</vt:lpstr>
      <vt:lpstr>прил2</vt:lpstr>
      <vt:lpstr>прил3</vt:lpstr>
      <vt:lpstr>прил4</vt:lpstr>
      <vt:lpstr>прил5</vt:lpstr>
      <vt:lpstr>прил13</vt:lpstr>
      <vt:lpstr>прил1!Заголовки_для_печати</vt:lpstr>
      <vt:lpstr>прил13!Заголовки_для_печати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2021-12-21T04:48:49Z</cp:lastPrinted>
  <dcterms:created xsi:type="dcterms:W3CDTF">2021-05-19T02:49:53Z</dcterms:created>
  <dcterms:modified xsi:type="dcterms:W3CDTF">2021-12-23T06:00:22Z</dcterms:modified>
</cp:coreProperties>
</file>